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ANI\Para teletrabajo\Documentos varios\Lineamientos - Capacitación\Nueva normativa\"/>
    </mc:Choice>
  </mc:AlternateContent>
  <workbookProtection workbookAlgorithmName="SHA-512" workbookHashValue="m2zTo3qpWQz5+Z3Ov8V0n4aSe19gA78bbfZDyYjrWFPV9T4NRgI5i5bdPP/yf9YW5Au+911HjF7RZ0wjlcGqow==" workbookSaltValue="OItXzkfNvOdE62bnUN1ZWQ==" workbookSpinCount="100000" lockStructure="1"/>
  <bookViews>
    <workbookView xWindow="-105" yWindow="-105" windowWidth="23250" windowHeight="12450" tabRatio="885"/>
  </bookViews>
  <sheets>
    <sheet name="PANI" sheetId="17" r:id="rId1"/>
    <sheet name="Información" sheetId="12" r:id="rId2"/>
    <sheet name="SPB" sheetId="1" r:id="rId3"/>
    <sheet name="Reporte Personal" sheetId="2" r:id="rId4"/>
    <sheet name="Reporte Ingresos-Egresos" sheetId="13" r:id="rId5"/>
    <sheet name="Reporte Áreas" sheetId="4" r:id="rId6"/>
    <sheet name="Equipo y Mobiliario" sheetId="11" r:id="rId7"/>
    <sheet name="Machote Conciliación" sheetId="15" r:id="rId8"/>
    <sheet name="AREAS" sheetId="9" state="hidden" r:id="rId9"/>
    <sheet name="Clasificador Gasto" sheetId="16" state="hidden" r:id="rId10"/>
  </sheets>
  <externalReferences>
    <externalReference r:id="rId11"/>
    <externalReference r:id="rId12"/>
  </externalReferences>
  <definedNames>
    <definedName name="_0.01.01_Sueldos_para_cargos_fijos" localSheetId="9">'Clasificador Gasto'!$B$2</definedName>
    <definedName name="_0.01.02_Jornales" localSheetId="9">'Clasificador Gasto'!$B$3</definedName>
    <definedName name="_0.01.03___Servicios_especiales" localSheetId="9">'Clasificador Gasto'!$B$4</definedName>
    <definedName name="_0.01_Remuneraciones_básicas" localSheetId="9">'Clasificador Gasto'!#REF!</definedName>
    <definedName name="_0.02.01_Tiempo_extraordinario" localSheetId="9">'Clasificador Gasto'!$B$5</definedName>
    <definedName name="_0.02_Remuneraciones_eventuales" localSheetId="9">'Clasificador Gasto'!#REF!</definedName>
    <definedName name="_0.03.03____Decimotercer_mes" localSheetId="9">'Clasificador Gasto'!$B$6</definedName>
    <definedName name="_0.04.02__" localSheetId="9">'Clasificador Gasto'!$B$8</definedName>
    <definedName name="_0.04.03________Contribución_Patrona" localSheetId="9">'Clasificador Gasto'!$B$9</definedName>
    <definedName name="_0.04.04_____Contribución_Patronal_a" localSheetId="9">'Clasificador Gasto'!$B$10</definedName>
    <definedName name="_0.04.05____Contribución_Patronal_al" localSheetId="9">'Clasificador Gasto'!$B$11</definedName>
    <definedName name="_0.04_Contribuciones_patronales__al_" localSheetId="9">'Clasificador Gasto'!#REF!</definedName>
    <definedName name="_0.05.01___Contribución_Patronal_al_" localSheetId="9">'Clasificador Gasto'!$B$12</definedName>
    <definedName name="_0.05.02__" localSheetId="9">'Clasificador Gasto'!$B$13</definedName>
    <definedName name="_0.05.03____Aporte_Patronal_al_Fondo" localSheetId="9">'Clasificador Gasto'!$B$14</definedName>
    <definedName name="_0.05_Contribuciones__patronales__a_" localSheetId="9">'Clasificador Gasto'!#REF!</definedName>
    <definedName name="_1.01.03____Alquiler_de_equipo_de_có" localSheetId="9">'Clasificador Gasto'!$B$17</definedName>
    <definedName name="_1.01.04___Alquiler_y_derechos_para_" localSheetId="9">'Clasificador Gasto'!$B$18</definedName>
    <definedName name="_1.01__" localSheetId="9">'Clasificador Gasto'!#REF!</definedName>
    <definedName name="_1.02.01___Servicio_de_agua_y_alcant" localSheetId="9">'Clasificador Gasto'!$B$19</definedName>
    <definedName name="_1.02.02__" localSheetId="9">'Clasificador Gasto'!$B$20</definedName>
    <definedName name="_1.02.03____Servicio_de_correo" localSheetId="9">'Clasificador Gasto'!$B$21</definedName>
    <definedName name="_1.02.04____Servicio_de_telecomunica" localSheetId="9">'Clasificador Gasto'!$B$22</definedName>
    <definedName name="_1.02.99___Otros_servicios_básicos" localSheetId="9">'Clasificador Gasto'!$B$23</definedName>
    <definedName name="_1.03.06___Comisiones_y_gastos_por_s" localSheetId="9">'Clasificador Gasto'!$B$25</definedName>
    <definedName name="_1.03__" localSheetId="9">'Clasificador Gasto'!#REF!</definedName>
    <definedName name="_1.04.01___Servicios_médicos_y_de_la" localSheetId="9">'Clasificador Gasto'!$B$26</definedName>
    <definedName name="_1.04.03___Servicios_de_ingeniería" localSheetId="9">'Clasificador Gasto'!$B$27</definedName>
    <definedName name="_1.04.04___Servicios_en_ciencias_eco" localSheetId="9">'Clasificador Gasto'!$B$28</definedName>
    <definedName name="_1.05__" localSheetId="9">'Clasificador Gasto'!#REF!</definedName>
    <definedName name="_1.06__" localSheetId="9">'Clasificador Gasto'!#REF!</definedName>
    <definedName name="_1.07__" localSheetId="9">'Clasificador Gasto'!#REF!</definedName>
    <definedName name="_1.08.03_____Mantenimiento_de_instal" localSheetId="9">'Clasificador Gasto'!$B$35</definedName>
    <definedName name="_1.08.04___Mantenimiento_y_reparació" localSheetId="9">'Clasificador Gasto'!$B$36</definedName>
    <definedName name="_1.08.05___Mantenimiento_y_reparació" localSheetId="9">'Clasificador Gasto'!$B$37</definedName>
    <definedName name="_1.08.06_____Mantenimiento_y_reparac" localSheetId="9">'Clasificador Gasto'!$B$38</definedName>
    <definedName name="_1.08.07___Mantenimiento_y_reparació" localSheetId="9">'Clasificador Gasto'!$B$39</definedName>
    <definedName name="_1.08.08___Mantenimiento_y_reparació" localSheetId="9">'Clasificador Gasto'!$B$40</definedName>
    <definedName name="_1.08.99___Mantenimiento_y_reparació" localSheetId="9">'Clasificador Gasto'!$B$41</definedName>
    <definedName name="_1.08__" localSheetId="9">'Clasificador Gasto'!#REF!</definedName>
    <definedName name="_1.09.02___Impuestos_sobre_bienes_in_1" localSheetId="9">'Clasificador Gasto'!$B$42</definedName>
    <definedName name="_1.09.99__" localSheetId="9">'Clasificador Gasto'!$B$43</definedName>
    <definedName name="_1.99.05_____Deducibles" localSheetId="9">'Clasificador Gasto'!$B$44</definedName>
    <definedName name="_1.99.99_____Otros_servicios_no_espe" localSheetId="9">'Clasificador Gasto'!$B$45</definedName>
    <definedName name="_1.99__" localSheetId="9">'Clasificador Gasto'!#REF!</definedName>
    <definedName name="_1___4" localSheetId="9">'Clasificador Gasto'!#REF!</definedName>
    <definedName name="_2.01.01______Combustibles_y_lubrica_1" localSheetId="9">'Clasificador Gasto'!$B$46</definedName>
    <definedName name="_2.01.03_____Productos_veterinarios" localSheetId="9">'Clasificador Gasto'!$B$48</definedName>
    <definedName name="_2.01.99_____Otros_productos_químico" localSheetId="9">'Clasificador Gasto'!$B$50</definedName>
    <definedName name="_2.01_Productos_químicos" localSheetId="9">'Clasificador Gasto'!#REF!</definedName>
    <definedName name="_2.02.02___Productos_agroforestales" localSheetId="9">'Clasificador Gasto'!$B$52</definedName>
    <definedName name="_2.02.03__" localSheetId="9">'Clasificador Gasto'!$B$53</definedName>
    <definedName name="_2.02.04___Alimentos_para_animales_2" localSheetId="9">'Clasificador Gasto'!$B$54</definedName>
    <definedName name="_2.02___1" localSheetId="9">'Clasificador Gasto'!#REF!</definedName>
    <definedName name="_2.03.01______Materiales_y_productos_1" localSheetId="9">'Clasificador Gasto'!$B$55</definedName>
    <definedName name="_2.03.02______Materiales_y_productos_1" localSheetId="9">'Clasificador Gasto'!$B$56</definedName>
    <definedName name="_2.03.03__" localSheetId="9">'Clasificador Gasto'!$B$57</definedName>
    <definedName name="_2.03.04__" localSheetId="9">'Clasificador Gasto'!$B$58</definedName>
    <definedName name="_2.03.05_______Materiales_y_producto_1" localSheetId="9">'Clasificador Gasto'!$B$59</definedName>
    <definedName name="_2.03.06_____Materiales_y_productos_" localSheetId="9">'Clasificador Gasto'!$B$60</definedName>
    <definedName name="_2.03.99______Otros_materiales_y_pro_1" localSheetId="9">'Clasificador Gasto'!$B$61</definedName>
    <definedName name="_2.03__" localSheetId="9">'Clasificador Gasto'!#REF!</definedName>
    <definedName name="_2.04.02______Repuestos_y_accesorios_2" localSheetId="9">'Clasificador Gasto'!$B$63</definedName>
    <definedName name="_2.99.01__" localSheetId="9">'Clasificador Gasto'!$B$64</definedName>
    <definedName name="_2.99.02__" localSheetId="9">'Clasificador Gasto'!$B$65</definedName>
    <definedName name="_2.99.03__" localSheetId="9">'Clasificador Gasto'!$B$66</definedName>
    <definedName name="_2.99.04_____Textiles_y_vestuario" localSheetId="9">'Clasificador Gasto'!$B$67</definedName>
    <definedName name="_2.99.05____Útiles_y_materiales_de_l" localSheetId="9">'Clasificador Gasto'!$B$68</definedName>
    <definedName name="_2.99.06__" localSheetId="9">'Clasificador Gasto'!$B$69</definedName>
    <definedName name="_2.99.99__" localSheetId="9">'Clasificador Gasto'!$B$71</definedName>
    <definedName name="_2.99___1" localSheetId="9">'Clasificador Gasto'!#REF!</definedName>
    <definedName name="_5.01.01__" localSheetId="9">'Clasificador Gasto'!$B$72</definedName>
    <definedName name="_5.01.02___Equipo_de_transporte" localSheetId="9">'Clasificador Gasto'!$B$73</definedName>
    <definedName name="_5.01.04___Equipo_y_mobiliario_de_of_1" localSheetId="9">'Clasificador Gasto'!$B$75</definedName>
    <definedName name="_5.01.05__" localSheetId="9">'Clasificador Gasto'!$B$76</definedName>
    <definedName name="_5.01.06__" localSheetId="9">'Clasificador Gasto'!$B$77</definedName>
    <definedName name="_5.01.99__" localSheetId="9">'Clasificador Gasto'!$B$79</definedName>
    <definedName name="_5.02.01___Edificios" localSheetId="9">'Clasificador Gasto'!$B$80</definedName>
    <definedName name="_5.02.02__" localSheetId="9">'Clasificador Gasto'!$B$81</definedName>
    <definedName name="_5.02.06__" localSheetId="9">'Clasificador Gasto'!$B$82</definedName>
    <definedName name="_5.02.07__" localSheetId="9">'Clasificador Gasto'!$B$83</definedName>
    <definedName name="_5.02.99__" localSheetId="9">'Clasificador Gasto'!$B$84</definedName>
    <definedName name="_5.03.01__" localSheetId="9">'Clasificador Gasto'!$B$85</definedName>
    <definedName name="_5.03.02__" localSheetId="9">'Clasificador Gasto'!$B$86</definedName>
    <definedName name="_5.03.99__" localSheetId="9">'Clasificador Gasto'!$B$87</definedName>
    <definedName name="_5.99.01___1" localSheetId="9">'Clasificador Gasto'!$B$88</definedName>
    <definedName name="_5.99.03__" localSheetId="9">'Clasificador Gasto'!$B$89</definedName>
    <definedName name="_5.99.99__" localSheetId="9">'Clasificador Gasto'!$B$90</definedName>
    <definedName name="_5.99__" localSheetId="9">'Clasificador Gasto'!#REF!</definedName>
    <definedName name="_5___1" localSheetId="9">'Clasificador Gasto'!#REF!</definedName>
    <definedName name="_6.01.08__" localSheetId="9">'Clasificador Gasto'!$B$91</definedName>
    <definedName name="_6.02___1" localSheetId="9">'Clasificador Gasto'!#REF!</definedName>
    <definedName name="_Contribución_Patronal_al" localSheetId="9">'Clasificador Gasto'!$B$7</definedName>
    <definedName name="_Gastos_de_representación_institucio" localSheetId="9">'Clasificador Gasto'!$B$33</definedName>
    <definedName name="_Hlt506202799" localSheetId="9">'Clasificador Gasto'!#REF!</definedName>
    <definedName name="_Hlt506255017" localSheetId="9">'Clasificador Gasto'!#REF!</definedName>
    <definedName name="_Hlt506344168" localSheetId="9">'Clasificador Gasto'!#REF!</definedName>
    <definedName name="_Hlt506345937" localSheetId="9">'Clasificador Gasto'!$B$30</definedName>
    <definedName name="_Hlt506346017" localSheetId="9">'Clasificador Gasto'!$B$31</definedName>
    <definedName name="_Hlt506354960" localSheetId="9">'Clasificador Gasto'!$B$47</definedName>
    <definedName name="_Hlt506355826" localSheetId="9">'Clasificador Gasto'!$B$51</definedName>
    <definedName name="_Hlt506356115" localSheetId="9">'Clasificador Gasto'!#REF!</definedName>
    <definedName name="_Hlt506362694" localSheetId="9">'Clasificador Gasto'!$B$74</definedName>
    <definedName name="_Hlt506363204" localSheetId="9">'Clasificador Gasto'!#REF!</definedName>
    <definedName name="_Hlt506363678" localSheetId="9">'Clasificador Gasto'!#REF!</definedName>
    <definedName name="_Hlt506364410" localSheetId="9">'Clasificador Gasto'!#REF!</definedName>
    <definedName name="_Hlt506364546" localSheetId="9">'Clasificador Gasto'!#REF!</definedName>
    <definedName name="_Hlt506365486" localSheetId="9">'Clasificador Gasto'!$B$92</definedName>
    <definedName name="_Hlt506692173" localSheetId="9">'Clasificador Gasto'!$B$62</definedName>
    <definedName name="_Hlt506700403" localSheetId="9">'Clasificador Gasto'!$B$78</definedName>
    <definedName name="_Hlt507327890" localSheetId="9">'Clasificador Gasto'!$B$32</definedName>
    <definedName name="_Hlt57101062" localSheetId="9">'Clasificador Gasto'!$B$70</definedName>
    <definedName name="_Servicios_de_desarrollo_de_sistemas" localSheetId="9">'Clasificador Gasto'!$B$29</definedName>
    <definedName name="_xlnm.Print_Area" localSheetId="1">Información!$B$1:$E$111</definedName>
    <definedName name="_xlnm.Print_Area" localSheetId="4">'Reporte Ingresos-Egresos'!$A$1:$M$1029</definedName>
    <definedName name="_xlnm.Print_Area" localSheetId="2">SPB!$1:$1048576</definedName>
    <definedName name="AREAS">[1]AREAS!$A$1:$B$12</definedName>
    <definedName name="lista" localSheetId="0">#REF!</definedName>
    <definedName name="lista">AREAS!$A$3:$B$13</definedName>
    <definedName name="ObjetoGasto" localSheetId="0">'[2]Clasificador Gasto'!$A$1:$B$96</definedName>
    <definedName name="ObjetoGasto">'Clasificador Gasto'!$A$1:$B$92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7" i="13" l="1"/>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582" i="13"/>
  <c r="D583" i="13"/>
  <c r="D584" i="13"/>
  <c r="D585" i="13"/>
  <c r="D586" i="13"/>
  <c r="D587" i="13"/>
  <c r="D588" i="13"/>
  <c r="D589" i="13"/>
  <c r="D590" i="13"/>
  <c r="D591" i="13"/>
  <c r="D592" i="13"/>
  <c r="D593" i="13"/>
  <c r="D594" i="13"/>
  <c r="D595" i="13"/>
  <c r="D596" i="13"/>
  <c r="D597" i="13"/>
  <c r="D598" i="13"/>
  <c r="D599" i="13"/>
  <c r="D600" i="13"/>
  <c r="D601" i="13"/>
  <c r="D602" i="13"/>
  <c r="D603" i="13"/>
  <c r="D604" i="13"/>
  <c r="D605" i="13"/>
  <c r="D606" i="13"/>
  <c r="D607" i="13"/>
  <c r="D608" i="13"/>
  <c r="D609" i="13"/>
  <c r="D610" i="13"/>
  <c r="D611" i="13"/>
  <c r="D612" i="13"/>
  <c r="D613" i="13"/>
  <c r="D614" i="13"/>
  <c r="D615" i="13"/>
  <c r="D616" i="13"/>
  <c r="D617" i="13"/>
  <c r="D618" i="13"/>
  <c r="D619" i="13"/>
  <c r="D620" i="13"/>
  <c r="D621" i="13"/>
  <c r="D622" i="13"/>
  <c r="D623" i="13"/>
  <c r="D624" i="13"/>
  <c r="D625" i="13"/>
  <c r="D626" i="13"/>
  <c r="D627" i="13"/>
  <c r="D628" i="13"/>
  <c r="D629" i="13"/>
  <c r="D630" i="13"/>
  <c r="D631" i="13"/>
  <c r="D632" i="13"/>
  <c r="D633" i="13"/>
  <c r="D634" i="13"/>
  <c r="D635" i="13"/>
  <c r="D636" i="13"/>
  <c r="D637" i="13"/>
  <c r="D638" i="13"/>
  <c r="D639" i="13"/>
  <c r="D640" i="13"/>
  <c r="D641" i="13"/>
  <c r="D642" i="13"/>
  <c r="D643" i="13"/>
  <c r="D644" i="13"/>
  <c r="D645" i="13"/>
  <c r="D646" i="13"/>
  <c r="D647" i="13"/>
  <c r="D648" i="13"/>
  <c r="D649" i="13"/>
  <c r="D650" i="13"/>
  <c r="D651" i="13"/>
  <c r="D652" i="13"/>
  <c r="D653" i="13"/>
  <c r="D654" i="13"/>
  <c r="D655" i="13"/>
  <c r="D656" i="13"/>
  <c r="D657" i="13"/>
  <c r="D658" i="13"/>
  <c r="D659" i="13"/>
  <c r="D660" i="13"/>
  <c r="D661" i="13"/>
  <c r="D662" i="13"/>
  <c r="D663" i="13"/>
  <c r="D664" i="13"/>
  <c r="D665" i="13"/>
  <c r="D666" i="13"/>
  <c r="D667" i="13"/>
  <c r="D668" i="13"/>
  <c r="D669" i="13"/>
  <c r="D670" i="13"/>
  <c r="D671" i="13"/>
  <c r="D672" i="13"/>
  <c r="D673" i="13"/>
  <c r="D674" i="13"/>
  <c r="D675" i="13"/>
  <c r="D676" i="13"/>
  <c r="D677" i="13"/>
  <c r="D678" i="13"/>
  <c r="D679" i="13"/>
  <c r="D680" i="13"/>
  <c r="D681" i="13"/>
  <c r="D682" i="13"/>
  <c r="D683" i="13"/>
  <c r="D684" i="13"/>
  <c r="D685" i="13"/>
  <c r="D686" i="13"/>
  <c r="D687" i="13"/>
  <c r="D688" i="13"/>
  <c r="D689" i="13"/>
  <c r="D690" i="13"/>
  <c r="D691" i="13"/>
  <c r="D692" i="13"/>
  <c r="D693" i="13"/>
  <c r="D694" i="13"/>
  <c r="D695" i="13"/>
  <c r="D696" i="13"/>
  <c r="D697" i="13"/>
  <c r="D698" i="13"/>
  <c r="D699" i="13"/>
  <c r="D700" i="13"/>
  <c r="D701" i="13"/>
  <c r="D702" i="13"/>
  <c r="D703" i="13"/>
  <c r="D704" i="13"/>
  <c r="D705" i="13"/>
  <c r="D706" i="13"/>
  <c r="D707" i="13"/>
  <c r="D708" i="13"/>
  <c r="D709" i="13"/>
  <c r="D710" i="13"/>
  <c r="D711" i="13"/>
  <c r="D712" i="13"/>
  <c r="D713" i="13"/>
  <c r="D714" i="13"/>
  <c r="D715" i="13"/>
  <c r="D716" i="13"/>
  <c r="D717" i="13"/>
  <c r="D718" i="13"/>
  <c r="D719" i="13"/>
  <c r="D720" i="13"/>
  <c r="D721" i="13"/>
  <c r="D722" i="13"/>
  <c r="D723" i="13"/>
  <c r="D724" i="13"/>
  <c r="D725" i="13"/>
  <c r="D726" i="13"/>
  <c r="D727" i="13"/>
  <c r="D728" i="13"/>
  <c r="D729" i="13"/>
  <c r="D730" i="13"/>
  <c r="D731" i="13"/>
  <c r="D732" i="13"/>
  <c r="D733" i="13"/>
  <c r="D734" i="13"/>
  <c r="D735" i="13"/>
  <c r="D736" i="13"/>
  <c r="D737" i="13"/>
  <c r="D738" i="13"/>
  <c r="D739" i="13"/>
  <c r="D740" i="13"/>
  <c r="D741" i="13"/>
  <c r="D742" i="13"/>
  <c r="D743" i="13"/>
  <c r="D744" i="13"/>
  <c r="D745" i="13"/>
  <c r="D746" i="13"/>
  <c r="D747" i="13"/>
  <c r="D748" i="13"/>
  <c r="D749" i="13"/>
  <c r="D750" i="13"/>
  <c r="D751" i="13"/>
  <c r="D752" i="13"/>
  <c r="D753" i="13"/>
  <c r="D754" i="13"/>
  <c r="D755" i="13"/>
  <c r="D756" i="13"/>
  <c r="D757" i="13"/>
  <c r="D758" i="13"/>
  <c r="D759" i="13"/>
  <c r="D760" i="13"/>
  <c r="D761" i="13"/>
  <c r="D762" i="13"/>
  <c r="D763" i="13"/>
  <c r="D764" i="13"/>
  <c r="D765" i="13"/>
  <c r="D766" i="13"/>
  <c r="D767" i="13"/>
  <c r="D768" i="13"/>
  <c r="D769" i="13"/>
  <c r="D770" i="13"/>
  <c r="D771" i="13"/>
  <c r="D772" i="13"/>
  <c r="D773" i="13"/>
  <c r="D774" i="13"/>
  <c r="D775" i="13"/>
  <c r="D776" i="13"/>
  <c r="D777" i="13"/>
  <c r="D778" i="13"/>
  <c r="D779" i="13"/>
  <c r="D780" i="13"/>
  <c r="D781" i="13"/>
  <c r="D782" i="13"/>
  <c r="D783" i="13"/>
  <c r="D784" i="13"/>
  <c r="D785" i="13"/>
  <c r="D786" i="13"/>
  <c r="D787" i="13"/>
  <c r="D788" i="13"/>
  <c r="D789" i="13"/>
  <c r="D790" i="13"/>
  <c r="D791" i="13"/>
  <c r="D792" i="13"/>
  <c r="D793" i="13"/>
  <c r="D794" i="13"/>
  <c r="D795" i="13"/>
  <c r="D796" i="13"/>
  <c r="D797" i="13"/>
  <c r="D798" i="13"/>
  <c r="D799" i="13"/>
  <c r="D800" i="13"/>
  <c r="D801" i="13"/>
  <c r="D802" i="13"/>
  <c r="D803" i="13"/>
  <c r="D804" i="13"/>
  <c r="D805" i="13"/>
  <c r="D806" i="13"/>
  <c r="D807" i="13"/>
  <c r="D808" i="13"/>
  <c r="D809" i="13"/>
  <c r="D810" i="13"/>
  <c r="D811" i="13"/>
  <c r="D812" i="13"/>
  <c r="D813" i="13"/>
  <c r="D814" i="13"/>
  <c r="D815" i="13"/>
  <c r="D816" i="13"/>
  <c r="D817" i="13"/>
  <c r="D818" i="13"/>
  <c r="D819" i="13"/>
  <c r="D820" i="13"/>
  <c r="D821" i="13"/>
  <c r="D822" i="13"/>
  <c r="D823" i="13"/>
  <c r="D824" i="13"/>
  <c r="D825" i="13"/>
  <c r="D826" i="13"/>
  <c r="D827" i="13"/>
  <c r="D828" i="13"/>
  <c r="D829" i="13"/>
  <c r="D830" i="13"/>
  <c r="D831" i="13"/>
  <c r="D832" i="13"/>
  <c r="D833" i="13"/>
  <c r="D834" i="13"/>
  <c r="D835" i="13"/>
  <c r="D836" i="13"/>
  <c r="D837" i="13"/>
  <c r="D838" i="13"/>
  <c r="D839" i="13"/>
  <c r="D840" i="13"/>
  <c r="D841" i="13"/>
  <c r="D842" i="13"/>
  <c r="D843" i="13"/>
  <c r="D844" i="13"/>
  <c r="D845" i="13"/>
  <c r="D846" i="13"/>
  <c r="D847" i="13"/>
  <c r="D848" i="13"/>
  <c r="D849" i="13"/>
  <c r="D850" i="13"/>
  <c r="D851" i="13"/>
  <c r="D852" i="13"/>
  <c r="D853" i="13"/>
  <c r="D854" i="13"/>
  <c r="D855" i="13"/>
  <c r="D856" i="13"/>
  <c r="D857" i="13"/>
  <c r="D858" i="13"/>
  <c r="D859" i="13"/>
  <c r="D860" i="13"/>
  <c r="D861" i="13"/>
  <c r="D862" i="13"/>
  <c r="D863" i="13"/>
  <c r="D864" i="13"/>
  <c r="D865" i="13"/>
  <c r="D866" i="13"/>
  <c r="D867" i="13"/>
  <c r="D868" i="13"/>
  <c r="D869" i="13"/>
  <c r="D870" i="13"/>
  <c r="D871" i="13"/>
  <c r="D872" i="13"/>
  <c r="D873" i="13"/>
  <c r="D874" i="13"/>
  <c r="D875" i="13"/>
  <c r="D876" i="13"/>
  <c r="D877" i="13"/>
  <c r="D878" i="13"/>
  <c r="D879" i="13"/>
  <c r="D880" i="13"/>
  <c r="D881" i="13"/>
  <c r="D882" i="13"/>
  <c r="D883" i="13"/>
  <c r="D884" i="13"/>
  <c r="D885" i="13"/>
  <c r="D886" i="13"/>
  <c r="D887" i="13"/>
  <c r="D888" i="13"/>
  <c r="D889" i="13"/>
  <c r="D890" i="13"/>
  <c r="D891" i="13"/>
  <c r="D892" i="13"/>
  <c r="D893" i="13"/>
  <c r="D894" i="13"/>
  <c r="D895" i="13"/>
  <c r="D896" i="13"/>
  <c r="D897" i="13"/>
  <c r="D898" i="13"/>
  <c r="D899" i="13"/>
  <c r="D900" i="13"/>
  <c r="D901" i="13"/>
  <c r="D902" i="13"/>
  <c r="D903" i="13"/>
  <c r="D904" i="13"/>
  <c r="D905" i="13"/>
  <c r="D906" i="13"/>
  <c r="D907" i="13"/>
  <c r="D908" i="13"/>
  <c r="D909" i="13"/>
  <c r="D910" i="13"/>
  <c r="D911" i="13"/>
  <c r="D912" i="13"/>
  <c r="D913" i="13"/>
  <c r="D914" i="13"/>
  <c r="D915" i="13"/>
  <c r="D916" i="13"/>
  <c r="D917" i="13"/>
  <c r="D918" i="13"/>
  <c r="D919" i="13"/>
  <c r="D920" i="13"/>
  <c r="D921" i="13"/>
  <c r="D922" i="13"/>
  <c r="D923" i="13"/>
  <c r="D924" i="13"/>
  <c r="D925" i="13"/>
  <c r="D926" i="13"/>
  <c r="D927" i="13"/>
  <c r="D928" i="13"/>
  <c r="D929" i="13"/>
  <c r="D930" i="13"/>
  <c r="D931" i="13"/>
  <c r="D932" i="13"/>
  <c r="D933" i="13"/>
  <c r="D934" i="13"/>
  <c r="D935" i="13"/>
  <c r="D936" i="13"/>
  <c r="D937" i="13"/>
  <c r="D938" i="13"/>
  <c r="D939" i="13"/>
  <c r="D940" i="13"/>
  <c r="D941" i="13"/>
  <c r="D942" i="13"/>
  <c r="D943" i="13"/>
  <c r="D944" i="13"/>
  <c r="D945" i="13"/>
  <c r="D946" i="13"/>
  <c r="D947" i="13"/>
  <c r="D948" i="13"/>
  <c r="D949" i="13"/>
  <c r="D950" i="13"/>
  <c r="D951" i="13"/>
  <c r="D952" i="13"/>
  <c r="D953" i="13"/>
  <c r="D954" i="13"/>
  <c r="D955" i="13"/>
  <c r="D956" i="13"/>
  <c r="D957" i="13"/>
  <c r="D958" i="13"/>
  <c r="D959" i="13"/>
  <c r="D960" i="13"/>
  <c r="D961" i="13"/>
  <c r="D962" i="13"/>
  <c r="D963" i="13"/>
  <c r="D964" i="13"/>
  <c r="D965" i="13"/>
  <c r="D966" i="13"/>
  <c r="D967" i="13"/>
  <c r="D968" i="13"/>
  <c r="D969" i="13"/>
  <c r="D970" i="13"/>
  <c r="D971" i="13"/>
  <c r="D972" i="13"/>
  <c r="D973" i="13"/>
  <c r="D974" i="13"/>
  <c r="D975" i="13"/>
  <c r="D976" i="13"/>
  <c r="D977" i="13"/>
  <c r="D978" i="13"/>
  <c r="D979" i="13"/>
  <c r="D980" i="13"/>
  <c r="D981" i="13"/>
  <c r="D982" i="13"/>
  <c r="D983" i="13"/>
  <c r="D984" i="13"/>
  <c r="D985" i="13"/>
  <c r="D986" i="13"/>
  <c r="D987" i="13"/>
  <c r="D988" i="13"/>
  <c r="D989" i="13"/>
  <c r="D990" i="13"/>
  <c r="D991" i="13"/>
  <c r="D992" i="13"/>
  <c r="D993" i="13"/>
  <c r="D994" i="13"/>
  <c r="D995" i="13"/>
  <c r="D996" i="13"/>
  <c r="D997" i="13"/>
  <c r="D998" i="13"/>
  <c r="D999" i="13"/>
  <c r="D1000" i="13"/>
  <c r="D1001" i="13"/>
  <c r="D1002" i="13"/>
  <c r="D1003" i="13"/>
  <c r="D1004" i="13"/>
  <c r="D1005" i="13"/>
  <c r="D1006" i="13"/>
  <c r="D1007" i="13"/>
  <c r="D1008" i="13"/>
  <c r="D1009" i="13"/>
  <c r="D1010" i="13"/>
  <c r="D1011" i="13"/>
  <c r="D1012" i="13"/>
  <c r="D1013" i="13"/>
  <c r="D1014" i="13"/>
  <c r="D1015" i="13"/>
  <c r="D20" i="13"/>
  <c r="D16" i="13"/>
  <c r="D17" i="13" l="1"/>
  <c r="D18" i="13"/>
  <c r="D19"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C30" i="4"/>
  <c r="D30" i="4" s="1"/>
  <c r="D1024" i="13" l="1"/>
  <c r="E8" i="13" l="1"/>
  <c r="E7" i="13"/>
  <c r="D43" i="15"/>
  <c r="D46" i="15" s="1"/>
  <c r="D25" i="15"/>
  <c r="E27" i="15" s="1"/>
  <c r="D38" i="15"/>
  <c r="E40" i="15" s="1"/>
  <c r="A2" i="15"/>
  <c r="B5" i="15"/>
  <c r="C28" i="4"/>
  <c r="C26" i="4"/>
  <c r="D26" i="4" s="1"/>
  <c r="C24" i="4"/>
  <c r="D24" i="4" s="1"/>
  <c r="C22" i="4"/>
  <c r="D22" i="4" s="1"/>
  <c r="C20" i="4"/>
  <c r="C18" i="4"/>
  <c r="C16" i="4"/>
  <c r="C14" i="4"/>
  <c r="C12" i="4"/>
  <c r="C10" i="4"/>
  <c r="D1020" i="13"/>
  <c r="D1023" i="13" s="1"/>
  <c r="D1025" i="13" s="1"/>
  <c r="D1018" i="13"/>
  <c r="D1019" i="13"/>
  <c r="I16" i="13"/>
  <c r="I17" i="13" s="1"/>
  <c r="I18" i="13" s="1"/>
  <c r="I19" i="13" s="1"/>
  <c r="I20" i="13" s="1"/>
  <c r="I21" i="13" s="1"/>
  <c r="I22" i="13" s="1"/>
  <c r="I23" i="13" s="1"/>
  <c r="I24" i="13" s="1"/>
  <c r="I25" i="13" s="1"/>
  <c r="I26" i="13" s="1"/>
  <c r="I27" i="13" s="1"/>
  <c r="I28" i="13" s="1"/>
  <c r="I29" i="13" s="1"/>
  <c r="I30" i="13" s="1"/>
  <c r="I31" i="13" s="1"/>
  <c r="I32" i="13" s="1"/>
  <c r="I33" i="13" s="1"/>
  <c r="I34" i="13" s="1"/>
  <c r="I35" i="13" s="1"/>
  <c r="I36" i="13" s="1"/>
  <c r="I37" i="13" s="1"/>
  <c r="I38" i="13" s="1"/>
  <c r="I39" i="13" s="1"/>
  <c r="I40" i="13" s="1"/>
  <c r="I41" i="13" s="1"/>
  <c r="I42" i="13" s="1"/>
  <c r="I43" i="13" s="1"/>
  <c r="I44" i="13" s="1"/>
  <c r="I45" i="13" s="1"/>
  <c r="I46" i="13" s="1"/>
  <c r="I47" i="13" s="1"/>
  <c r="I48" i="13" s="1"/>
  <c r="I49" i="13" s="1"/>
  <c r="I50" i="13" s="1"/>
  <c r="I51" i="13" s="1"/>
  <c r="I52" i="13" s="1"/>
  <c r="I53" i="13" s="1"/>
  <c r="I54" i="13" s="1"/>
  <c r="I55" i="13" s="1"/>
  <c r="I56" i="13" s="1"/>
  <c r="I57" i="13" s="1"/>
  <c r="I58" i="13" s="1"/>
  <c r="I59" i="13" s="1"/>
  <c r="I60" i="13" s="1"/>
  <c r="I61" i="13" s="1"/>
  <c r="I62" i="13" s="1"/>
  <c r="I63" i="13" s="1"/>
  <c r="I64" i="13" s="1"/>
  <c r="I65" i="13" s="1"/>
  <c r="I66" i="13" s="1"/>
  <c r="I67" i="13" s="1"/>
  <c r="I68" i="13" s="1"/>
  <c r="I69" i="13" s="1"/>
  <c r="I70" i="13" s="1"/>
  <c r="I71" i="13" s="1"/>
  <c r="I72" i="13" s="1"/>
  <c r="I73" i="13" s="1"/>
  <c r="I74" i="13" s="1"/>
  <c r="I75" i="13" s="1"/>
  <c r="I76" i="13" s="1"/>
  <c r="I77" i="13" s="1"/>
  <c r="I78" i="13" s="1"/>
  <c r="I79" i="13" s="1"/>
  <c r="I80" i="13" s="1"/>
  <c r="I81" i="13" s="1"/>
  <c r="I82" i="13" s="1"/>
  <c r="I83" i="13" s="1"/>
  <c r="I84" i="13" s="1"/>
  <c r="I85" i="13" s="1"/>
  <c r="I86" i="13" s="1"/>
  <c r="I87" i="13" s="1"/>
  <c r="I88" i="13" s="1"/>
  <c r="I89" i="13" s="1"/>
  <c r="I90" i="13" s="1"/>
  <c r="I91" i="13" s="1"/>
  <c r="I92" i="13" s="1"/>
  <c r="I93" i="13" s="1"/>
  <c r="I94" i="13" s="1"/>
  <c r="I95" i="13" s="1"/>
  <c r="I96" i="13" s="1"/>
  <c r="I97" i="13" s="1"/>
  <c r="I98" i="13" s="1"/>
  <c r="I99" i="13" s="1"/>
  <c r="I100" i="13" s="1"/>
  <c r="I101" i="13" s="1"/>
  <c r="I102" i="13" s="1"/>
  <c r="I103" i="13" s="1"/>
  <c r="I104" i="13" s="1"/>
  <c r="I105" i="13" s="1"/>
  <c r="I106" i="13" s="1"/>
  <c r="I107" i="13" s="1"/>
  <c r="I108" i="13" s="1"/>
  <c r="I109" i="13" s="1"/>
  <c r="I110" i="13" s="1"/>
  <c r="I111" i="13" s="1"/>
  <c r="I112" i="13" s="1"/>
  <c r="I113" i="13" s="1"/>
  <c r="I114" i="13" s="1"/>
  <c r="I115" i="13" s="1"/>
  <c r="I116" i="13" s="1"/>
  <c r="I117" i="13" s="1"/>
  <c r="I118" i="13" s="1"/>
  <c r="I119" i="13" s="1"/>
  <c r="I120" i="13" s="1"/>
  <c r="I121" i="13" s="1"/>
  <c r="I122" i="13" s="1"/>
  <c r="I123" i="13" s="1"/>
  <c r="I124" i="13" s="1"/>
  <c r="I125" i="13" s="1"/>
  <c r="I126" i="13" s="1"/>
  <c r="I127" i="13" s="1"/>
  <c r="I128" i="13" s="1"/>
  <c r="I129" i="13" s="1"/>
  <c r="I130" i="13" s="1"/>
  <c r="I131" i="13" s="1"/>
  <c r="I132" i="13" s="1"/>
  <c r="I133" i="13" s="1"/>
  <c r="I134" i="13" s="1"/>
  <c r="I135" i="13" s="1"/>
  <c r="I136" i="13" s="1"/>
  <c r="I137" i="13" s="1"/>
  <c r="I138" i="13" s="1"/>
  <c r="I139" i="13" s="1"/>
  <c r="I140" i="13" s="1"/>
  <c r="I141" i="13" s="1"/>
  <c r="I142" i="13" s="1"/>
  <c r="I143" i="13" s="1"/>
  <c r="I144" i="13" s="1"/>
  <c r="I145" i="13" s="1"/>
  <c r="I146" i="13" s="1"/>
  <c r="I147" i="13" s="1"/>
  <c r="I148" i="13" s="1"/>
  <c r="I149" i="13" s="1"/>
  <c r="I150" i="13" s="1"/>
  <c r="I151" i="13" s="1"/>
  <c r="I152" i="13" s="1"/>
  <c r="I153" i="13" s="1"/>
  <c r="I154" i="13" s="1"/>
  <c r="I155" i="13" s="1"/>
  <c r="I156" i="13" s="1"/>
  <c r="I157" i="13" s="1"/>
  <c r="I158" i="13" s="1"/>
  <c r="I159" i="13" s="1"/>
  <c r="I160" i="13" s="1"/>
  <c r="I161" i="13" s="1"/>
  <c r="I162" i="13" s="1"/>
  <c r="I163" i="13" s="1"/>
  <c r="I164" i="13" s="1"/>
  <c r="I165" i="13" s="1"/>
  <c r="I166" i="13" s="1"/>
  <c r="I167" i="13" s="1"/>
  <c r="I168" i="13" s="1"/>
  <c r="I169" i="13" s="1"/>
  <c r="I170" i="13" s="1"/>
  <c r="I171" i="13" s="1"/>
  <c r="I172" i="13" s="1"/>
  <c r="I173" i="13" s="1"/>
  <c r="I174" i="13" s="1"/>
  <c r="I175" i="13" s="1"/>
  <c r="I176" i="13" s="1"/>
  <c r="I177" i="13" s="1"/>
  <c r="I178" i="13" s="1"/>
  <c r="I179" i="13" s="1"/>
  <c r="I180" i="13" s="1"/>
  <c r="I181" i="13" s="1"/>
  <c r="I182" i="13" s="1"/>
  <c r="I183" i="13" s="1"/>
  <c r="I184" i="13" s="1"/>
  <c r="I185" i="13" s="1"/>
  <c r="I186" i="13" s="1"/>
  <c r="I187" i="13" s="1"/>
  <c r="I188" i="13" s="1"/>
  <c r="I189" i="13" s="1"/>
  <c r="I190" i="13" s="1"/>
  <c r="I191" i="13" s="1"/>
  <c r="I192" i="13" s="1"/>
  <c r="I193" i="13" s="1"/>
  <c r="I194" i="13" s="1"/>
  <c r="I195" i="13" s="1"/>
  <c r="I196" i="13" s="1"/>
  <c r="I197" i="13" s="1"/>
  <c r="I198" i="13" s="1"/>
  <c r="I199" i="13" s="1"/>
  <c r="I200" i="13" s="1"/>
  <c r="I201" i="13" s="1"/>
  <c r="I202" i="13" s="1"/>
  <c r="I203" i="13" s="1"/>
  <c r="I204" i="13" s="1"/>
  <c r="I205" i="13" s="1"/>
  <c r="I206" i="13" s="1"/>
  <c r="I207" i="13" s="1"/>
  <c r="I208" i="13" s="1"/>
  <c r="I209" i="13" s="1"/>
  <c r="I210" i="13" s="1"/>
  <c r="I211" i="13" s="1"/>
  <c r="I212" i="13" s="1"/>
  <c r="I213" i="13" s="1"/>
  <c r="I214" i="13" s="1"/>
  <c r="I215" i="13" s="1"/>
  <c r="I216" i="13" s="1"/>
  <c r="I217" i="13" s="1"/>
  <c r="I218" i="13" s="1"/>
  <c r="I219" i="13" s="1"/>
  <c r="I220" i="13" s="1"/>
  <c r="I221" i="13" s="1"/>
  <c r="I222" i="13" s="1"/>
  <c r="I223" i="13" s="1"/>
  <c r="I224" i="13" s="1"/>
  <c r="I225" i="13" s="1"/>
  <c r="I226" i="13" s="1"/>
  <c r="I227" i="13" s="1"/>
  <c r="I228" i="13" s="1"/>
  <c r="I229" i="13" s="1"/>
  <c r="I230" i="13" s="1"/>
  <c r="I231" i="13" s="1"/>
  <c r="I232" i="13" s="1"/>
  <c r="I233" i="13" s="1"/>
  <c r="I234" i="13" s="1"/>
  <c r="I235" i="13" s="1"/>
  <c r="I236" i="13" s="1"/>
  <c r="I237" i="13" s="1"/>
  <c r="I238" i="13" s="1"/>
  <c r="I239" i="13" s="1"/>
  <c r="I240" i="13" s="1"/>
  <c r="I241" i="13" s="1"/>
  <c r="I242" i="13" s="1"/>
  <c r="I243" i="13" s="1"/>
  <c r="I244" i="13" s="1"/>
  <c r="I245" i="13" s="1"/>
  <c r="I246" i="13" s="1"/>
  <c r="I247" i="13" s="1"/>
  <c r="I248" i="13" s="1"/>
  <c r="I249" i="13" s="1"/>
  <c r="I250" i="13" s="1"/>
  <c r="I251" i="13" s="1"/>
  <c r="I252" i="13" s="1"/>
  <c r="I253" i="13" s="1"/>
  <c r="I254" i="13" s="1"/>
  <c r="I255" i="13" s="1"/>
  <c r="I256" i="13" s="1"/>
  <c r="I257" i="13" s="1"/>
  <c r="I258" i="13" s="1"/>
  <c r="I259" i="13" s="1"/>
  <c r="I260" i="13" s="1"/>
  <c r="I261" i="13" s="1"/>
  <c r="I262" i="13" s="1"/>
  <c r="I263" i="13" s="1"/>
  <c r="I264" i="13" s="1"/>
  <c r="I265" i="13" s="1"/>
  <c r="I266" i="13" s="1"/>
  <c r="I267" i="13" s="1"/>
  <c r="I268" i="13" s="1"/>
  <c r="I269" i="13" s="1"/>
  <c r="I270" i="13" s="1"/>
  <c r="I271" i="13" s="1"/>
  <c r="I272" i="13" s="1"/>
  <c r="I273" i="13" s="1"/>
  <c r="I274" i="13" s="1"/>
  <c r="I275" i="13" s="1"/>
  <c r="I276" i="13" s="1"/>
  <c r="I277" i="13" s="1"/>
  <c r="I278" i="13" s="1"/>
  <c r="I279" i="13" s="1"/>
  <c r="I280" i="13" s="1"/>
  <c r="I281" i="13" s="1"/>
  <c r="I282" i="13" s="1"/>
  <c r="I283" i="13" s="1"/>
  <c r="I284" i="13" s="1"/>
  <c r="I285" i="13" s="1"/>
  <c r="I286" i="13" s="1"/>
  <c r="I287" i="13" s="1"/>
  <c r="I288" i="13" s="1"/>
  <c r="I289" i="13" s="1"/>
  <c r="I290" i="13" s="1"/>
  <c r="I291" i="13" s="1"/>
  <c r="I292" i="13" s="1"/>
  <c r="I293" i="13" s="1"/>
  <c r="I294" i="13" s="1"/>
  <c r="I295" i="13" s="1"/>
  <c r="I296" i="13" s="1"/>
  <c r="I297" i="13" s="1"/>
  <c r="I298" i="13" s="1"/>
  <c r="I299" i="13" s="1"/>
  <c r="I300" i="13" s="1"/>
  <c r="I301" i="13" s="1"/>
  <c r="I302" i="13" s="1"/>
  <c r="I303" i="13" s="1"/>
  <c r="I304" i="13" s="1"/>
  <c r="I305" i="13" s="1"/>
  <c r="I306" i="13" s="1"/>
  <c r="I307" i="13" s="1"/>
  <c r="I308" i="13" s="1"/>
  <c r="I309" i="13" s="1"/>
  <c r="I310" i="13" s="1"/>
  <c r="I311" i="13" s="1"/>
  <c r="I312" i="13" s="1"/>
  <c r="I313" i="13" s="1"/>
  <c r="I314" i="13" s="1"/>
  <c r="I315" i="13" s="1"/>
  <c r="I316" i="13" s="1"/>
  <c r="I317" i="13" s="1"/>
  <c r="I318" i="13" s="1"/>
  <c r="I319" i="13" s="1"/>
  <c r="I320" i="13" s="1"/>
  <c r="I321" i="13" s="1"/>
  <c r="I322" i="13" s="1"/>
  <c r="I323" i="13" s="1"/>
  <c r="I324" i="13" s="1"/>
  <c r="I325" i="13" s="1"/>
  <c r="I326" i="13" s="1"/>
  <c r="I327" i="13" s="1"/>
  <c r="I328" i="13" s="1"/>
  <c r="I329" i="13" s="1"/>
  <c r="I330" i="13" s="1"/>
  <c r="I331" i="13" s="1"/>
  <c r="I332" i="13" s="1"/>
  <c r="I333" i="13" s="1"/>
  <c r="I334" i="13" s="1"/>
  <c r="I335" i="13" s="1"/>
  <c r="I336" i="13" s="1"/>
  <c r="I337" i="13" s="1"/>
  <c r="I338" i="13" s="1"/>
  <c r="I339" i="13" s="1"/>
  <c r="I340" i="13" s="1"/>
  <c r="I341" i="13" s="1"/>
  <c r="I342" i="13" s="1"/>
  <c r="I343" i="13" s="1"/>
  <c r="I344" i="13" s="1"/>
  <c r="I345" i="13" s="1"/>
  <c r="I346" i="13" s="1"/>
  <c r="I347" i="13" s="1"/>
  <c r="I348" i="13" s="1"/>
  <c r="I349" i="13" s="1"/>
  <c r="I350" i="13" s="1"/>
  <c r="I351" i="13" s="1"/>
  <c r="I352" i="13" s="1"/>
  <c r="I353" i="13" s="1"/>
  <c r="I354" i="13" s="1"/>
  <c r="I355" i="13" s="1"/>
  <c r="I356" i="13" s="1"/>
  <c r="I357" i="13" s="1"/>
  <c r="I358" i="13" s="1"/>
  <c r="I359" i="13" s="1"/>
  <c r="I360" i="13" s="1"/>
  <c r="I361" i="13" s="1"/>
  <c r="I362" i="13" s="1"/>
  <c r="I363" i="13" s="1"/>
  <c r="I364" i="13" s="1"/>
  <c r="I365" i="13" s="1"/>
  <c r="I366" i="13" s="1"/>
  <c r="I367" i="13" s="1"/>
  <c r="I368" i="13" s="1"/>
  <c r="I369" i="13" s="1"/>
  <c r="I370" i="13" s="1"/>
  <c r="I371" i="13" s="1"/>
  <c r="I372" i="13" s="1"/>
  <c r="I373" i="13" s="1"/>
  <c r="I374" i="13" s="1"/>
  <c r="I375" i="13" s="1"/>
  <c r="I376" i="13" s="1"/>
  <c r="I377" i="13" s="1"/>
  <c r="I378" i="13" s="1"/>
  <c r="I379" i="13" s="1"/>
  <c r="I380" i="13" s="1"/>
  <c r="I381" i="13" s="1"/>
  <c r="I382" i="13" s="1"/>
  <c r="I383" i="13" s="1"/>
  <c r="I384" i="13" s="1"/>
  <c r="I385" i="13" s="1"/>
  <c r="I386" i="13" s="1"/>
  <c r="I387" i="13" s="1"/>
  <c r="I388" i="13" s="1"/>
  <c r="I389" i="13" s="1"/>
  <c r="I390" i="13" s="1"/>
  <c r="I391" i="13" s="1"/>
  <c r="I392" i="13" s="1"/>
  <c r="I393" i="13" s="1"/>
  <c r="I394" i="13" s="1"/>
  <c r="I395" i="13" s="1"/>
  <c r="I396" i="13" s="1"/>
  <c r="I397" i="13" s="1"/>
  <c r="I398" i="13" s="1"/>
  <c r="I399" i="13" s="1"/>
  <c r="I400" i="13" s="1"/>
  <c r="I401" i="13" s="1"/>
  <c r="I402" i="13" s="1"/>
  <c r="I403" i="13" s="1"/>
  <c r="I404" i="13" s="1"/>
  <c r="I405" i="13" s="1"/>
  <c r="I406" i="13" s="1"/>
  <c r="I407" i="13" s="1"/>
  <c r="I408" i="13" s="1"/>
  <c r="I409" i="13" s="1"/>
  <c r="I410" i="13" s="1"/>
  <c r="I411" i="13" s="1"/>
  <c r="I412" i="13" s="1"/>
  <c r="I413" i="13" s="1"/>
  <c r="I414" i="13" s="1"/>
  <c r="I415" i="13" s="1"/>
  <c r="I416" i="13" s="1"/>
  <c r="I417" i="13" s="1"/>
  <c r="I418" i="13" s="1"/>
  <c r="I419" i="13" s="1"/>
  <c r="I420" i="13" s="1"/>
  <c r="I421" i="13" s="1"/>
  <c r="I422" i="13" s="1"/>
  <c r="I423" i="13" s="1"/>
  <c r="I424" i="13" s="1"/>
  <c r="I425" i="13" s="1"/>
  <c r="I426" i="13" s="1"/>
  <c r="I427" i="13" s="1"/>
  <c r="I428" i="13" s="1"/>
  <c r="I429" i="13" s="1"/>
  <c r="I430" i="13" s="1"/>
  <c r="I431" i="13" s="1"/>
  <c r="I432" i="13" s="1"/>
  <c r="I433" i="13" s="1"/>
  <c r="I434" i="13" s="1"/>
  <c r="I435" i="13" s="1"/>
  <c r="I436" i="13" s="1"/>
  <c r="I437" i="13" s="1"/>
  <c r="I438" i="13" s="1"/>
  <c r="I439" i="13" s="1"/>
  <c r="I440" i="13" s="1"/>
  <c r="I441" i="13" s="1"/>
  <c r="I442" i="13" s="1"/>
  <c r="I443" i="13" s="1"/>
  <c r="I444" i="13" s="1"/>
  <c r="I445" i="13" s="1"/>
  <c r="I446" i="13" s="1"/>
  <c r="I447" i="13" s="1"/>
  <c r="I448" i="13" s="1"/>
  <c r="I449" i="13" s="1"/>
  <c r="I450" i="13" s="1"/>
  <c r="I451" i="13" s="1"/>
  <c r="I452" i="13" s="1"/>
  <c r="I453" i="13" s="1"/>
  <c r="I454" i="13" s="1"/>
  <c r="I455" i="13" s="1"/>
  <c r="I456" i="13" s="1"/>
  <c r="I457" i="13" s="1"/>
  <c r="I458" i="13" s="1"/>
  <c r="I459" i="13" s="1"/>
  <c r="I460" i="13" s="1"/>
  <c r="I461" i="13" s="1"/>
  <c r="I462" i="13" s="1"/>
  <c r="I463" i="13" s="1"/>
  <c r="I464" i="13" s="1"/>
  <c r="I465" i="13" s="1"/>
  <c r="I466" i="13" s="1"/>
  <c r="I467" i="13" s="1"/>
  <c r="I468" i="13" s="1"/>
  <c r="I469" i="13" s="1"/>
  <c r="I470" i="13" s="1"/>
  <c r="I471" i="13" s="1"/>
  <c r="I472" i="13" s="1"/>
  <c r="I473" i="13" s="1"/>
  <c r="I474" i="13" s="1"/>
  <c r="I475" i="13" s="1"/>
  <c r="I476" i="13" s="1"/>
  <c r="I477" i="13" s="1"/>
  <c r="I478" i="13" s="1"/>
  <c r="I479" i="13" s="1"/>
  <c r="I480" i="13" s="1"/>
  <c r="I481" i="13" s="1"/>
  <c r="I482" i="13" s="1"/>
  <c r="I483" i="13" s="1"/>
  <c r="I484" i="13" s="1"/>
  <c r="I485" i="13" s="1"/>
  <c r="I486" i="13" s="1"/>
  <c r="I487" i="13" s="1"/>
  <c r="I488" i="13" s="1"/>
  <c r="I489" i="13" s="1"/>
  <c r="I490" i="13" s="1"/>
  <c r="I491" i="13" s="1"/>
  <c r="I492" i="13" s="1"/>
  <c r="I493" i="13" s="1"/>
  <c r="I494" i="13" s="1"/>
  <c r="I495" i="13" s="1"/>
  <c r="I496" i="13" s="1"/>
  <c r="I497" i="13" s="1"/>
  <c r="I498" i="13" s="1"/>
  <c r="I499" i="13" s="1"/>
  <c r="I500" i="13" s="1"/>
  <c r="I501" i="13" s="1"/>
  <c r="I502" i="13" s="1"/>
  <c r="I503" i="13" s="1"/>
  <c r="I504" i="13" s="1"/>
  <c r="I505" i="13" s="1"/>
  <c r="I506" i="13" s="1"/>
  <c r="I507" i="13" s="1"/>
  <c r="I508" i="13" s="1"/>
  <c r="I509" i="13" s="1"/>
  <c r="I510" i="13" s="1"/>
  <c r="I511" i="13" s="1"/>
  <c r="I512" i="13" s="1"/>
  <c r="I513" i="13" s="1"/>
  <c r="I514" i="13" s="1"/>
  <c r="I515" i="13" s="1"/>
  <c r="I516" i="13" s="1"/>
  <c r="I517" i="13" s="1"/>
  <c r="I518" i="13" s="1"/>
  <c r="I519" i="13" s="1"/>
  <c r="I520" i="13" s="1"/>
  <c r="I521" i="13" s="1"/>
  <c r="I522" i="13" s="1"/>
  <c r="I523" i="13" s="1"/>
  <c r="I524" i="13" s="1"/>
  <c r="I525" i="13" s="1"/>
  <c r="I526" i="13" s="1"/>
  <c r="I527" i="13" s="1"/>
  <c r="I528" i="13" s="1"/>
  <c r="I529" i="13" s="1"/>
  <c r="I530" i="13" s="1"/>
  <c r="I531" i="13" s="1"/>
  <c r="I532" i="13" s="1"/>
  <c r="I533" i="13" s="1"/>
  <c r="I534" i="13" s="1"/>
  <c r="I535" i="13" s="1"/>
  <c r="I536" i="13" s="1"/>
  <c r="I537" i="13" s="1"/>
  <c r="I538" i="13" s="1"/>
  <c r="I539" i="13" s="1"/>
  <c r="I540" i="13" s="1"/>
  <c r="I541" i="13" s="1"/>
  <c r="I542" i="13" s="1"/>
  <c r="I543" i="13" s="1"/>
  <c r="I544" i="13" s="1"/>
  <c r="I545" i="13" s="1"/>
  <c r="I546" i="13" s="1"/>
  <c r="I547" i="13" s="1"/>
  <c r="I548" i="13" s="1"/>
  <c r="I549" i="13" s="1"/>
  <c r="I550" i="13" s="1"/>
  <c r="I551" i="13" s="1"/>
  <c r="I552" i="13" s="1"/>
  <c r="I553" i="13" s="1"/>
  <c r="I554" i="13" s="1"/>
  <c r="I555" i="13" s="1"/>
  <c r="I556" i="13" s="1"/>
  <c r="I557" i="13" s="1"/>
  <c r="I558" i="13" s="1"/>
  <c r="I559" i="13" s="1"/>
  <c r="I560" i="13" s="1"/>
  <c r="I561" i="13" s="1"/>
  <c r="I562" i="13" s="1"/>
  <c r="I563" i="13" s="1"/>
  <c r="I564" i="13" s="1"/>
  <c r="I565" i="13" s="1"/>
  <c r="I566" i="13" s="1"/>
  <c r="I567" i="13" s="1"/>
  <c r="I568" i="13" s="1"/>
  <c r="I569" i="13" s="1"/>
  <c r="I570" i="13" s="1"/>
  <c r="I571" i="13" s="1"/>
  <c r="I572" i="13" s="1"/>
  <c r="I573" i="13" s="1"/>
  <c r="I574" i="13" s="1"/>
  <c r="I575" i="13" s="1"/>
  <c r="I576" i="13" s="1"/>
  <c r="I577" i="13" s="1"/>
  <c r="I578" i="13" s="1"/>
  <c r="I579" i="13" s="1"/>
  <c r="I580" i="13" s="1"/>
  <c r="I581" i="13" s="1"/>
  <c r="I582" i="13" s="1"/>
  <c r="I583" i="13" s="1"/>
  <c r="I584" i="13" s="1"/>
  <c r="I585" i="13" s="1"/>
  <c r="I586" i="13" s="1"/>
  <c r="I587" i="13" s="1"/>
  <c r="I588" i="13" s="1"/>
  <c r="I589" i="13" s="1"/>
  <c r="I590" i="13" s="1"/>
  <c r="I591" i="13" s="1"/>
  <c r="I592" i="13" s="1"/>
  <c r="I593" i="13" s="1"/>
  <c r="I594" i="13" s="1"/>
  <c r="I595" i="13" s="1"/>
  <c r="I596" i="13" s="1"/>
  <c r="I597" i="13" s="1"/>
  <c r="I598" i="13" s="1"/>
  <c r="I599" i="13" s="1"/>
  <c r="I600" i="13" s="1"/>
  <c r="I601" i="13" s="1"/>
  <c r="I602" i="13" s="1"/>
  <c r="I603" i="13" s="1"/>
  <c r="I604" i="13" s="1"/>
  <c r="I605" i="13" s="1"/>
  <c r="I606" i="13" s="1"/>
  <c r="I607" i="13" s="1"/>
  <c r="I608" i="13" s="1"/>
  <c r="I609" i="13" s="1"/>
  <c r="I610" i="13" s="1"/>
  <c r="I611" i="13" s="1"/>
  <c r="I612" i="13" s="1"/>
  <c r="I613" i="13" s="1"/>
  <c r="I614" i="13" s="1"/>
  <c r="I615" i="13" s="1"/>
  <c r="I616" i="13" s="1"/>
  <c r="I617" i="13" s="1"/>
  <c r="I618" i="13" s="1"/>
  <c r="I619" i="13" s="1"/>
  <c r="I620" i="13" s="1"/>
  <c r="I621" i="13" s="1"/>
  <c r="I622" i="13" s="1"/>
  <c r="I623" i="13" s="1"/>
  <c r="I624" i="13" s="1"/>
  <c r="I625" i="13" s="1"/>
  <c r="I626" i="13" s="1"/>
  <c r="I627" i="13" s="1"/>
  <c r="I628" i="13" s="1"/>
  <c r="I629" i="13" s="1"/>
  <c r="I630" i="13" s="1"/>
  <c r="I631" i="13" s="1"/>
  <c r="I632" i="13" s="1"/>
  <c r="I633" i="13" s="1"/>
  <c r="I634" i="13" s="1"/>
  <c r="I635" i="13" s="1"/>
  <c r="I636" i="13" s="1"/>
  <c r="I637" i="13" s="1"/>
  <c r="I638" i="13" s="1"/>
  <c r="I639" i="13" s="1"/>
  <c r="I640" i="13" s="1"/>
  <c r="I641" i="13" s="1"/>
  <c r="I642" i="13" s="1"/>
  <c r="I643" i="13" s="1"/>
  <c r="I644" i="13" s="1"/>
  <c r="I645" i="13" s="1"/>
  <c r="I646" i="13" s="1"/>
  <c r="I647" i="13" s="1"/>
  <c r="I648" i="13" s="1"/>
  <c r="I649" i="13" s="1"/>
  <c r="I650" i="13" s="1"/>
  <c r="I651" i="13" s="1"/>
  <c r="I652" i="13" s="1"/>
  <c r="I653" i="13" s="1"/>
  <c r="I654" i="13" s="1"/>
  <c r="I655" i="13" s="1"/>
  <c r="I656" i="13" s="1"/>
  <c r="I657" i="13" s="1"/>
  <c r="I658" i="13" s="1"/>
  <c r="I659" i="13" s="1"/>
  <c r="I660" i="13" s="1"/>
  <c r="I661" i="13" s="1"/>
  <c r="I662" i="13" s="1"/>
  <c r="I663" i="13" s="1"/>
  <c r="I664" i="13" s="1"/>
  <c r="I665" i="13" s="1"/>
  <c r="I666" i="13" s="1"/>
  <c r="I667" i="13" s="1"/>
  <c r="I668" i="13" s="1"/>
  <c r="I669" i="13" s="1"/>
  <c r="I670" i="13" s="1"/>
  <c r="I671" i="13" s="1"/>
  <c r="I672" i="13" s="1"/>
  <c r="I673" i="13" s="1"/>
  <c r="I674" i="13" s="1"/>
  <c r="I675" i="13" s="1"/>
  <c r="I676" i="13" s="1"/>
  <c r="I677" i="13" s="1"/>
  <c r="I678" i="13" s="1"/>
  <c r="I679" i="13" s="1"/>
  <c r="I680" i="13" s="1"/>
  <c r="I681" i="13" s="1"/>
  <c r="I682" i="13" s="1"/>
  <c r="I683" i="13" s="1"/>
  <c r="I684" i="13" s="1"/>
  <c r="I685" i="13" s="1"/>
  <c r="I686" i="13" s="1"/>
  <c r="I687" i="13" s="1"/>
  <c r="I688" i="13" s="1"/>
  <c r="I689" i="13" s="1"/>
  <c r="I690" i="13" s="1"/>
  <c r="I691" i="13" s="1"/>
  <c r="I692" i="13" s="1"/>
  <c r="I693" i="13" s="1"/>
  <c r="I694" i="13" s="1"/>
  <c r="I695" i="13" s="1"/>
  <c r="I696" i="13" s="1"/>
  <c r="I697" i="13" s="1"/>
  <c r="I698" i="13" s="1"/>
  <c r="I699" i="13" s="1"/>
  <c r="I700" i="13" s="1"/>
  <c r="I701" i="13" s="1"/>
  <c r="I702" i="13" s="1"/>
  <c r="I703" i="13" s="1"/>
  <c r="I704" i="13" s="1"/>
  <c r="I705" i="13" s="1"/>
  <c r="I706" i="13" s="1"/>
  <c r="I707" i="13" s="1"/>
  <c r="I708" i="13" s="1"/>
  <c r="I709" i="13" s="1"/>
  <c r="I710" i="13" s="1"/>
  <c r="I711" i="13" s="1"/>
  <c r="I712" i="13" s="1"/>
  <c r="I713" i="13" s="1"/>
  <c r="I714" i="13" s="1"/>
  <c r="I715" i="13" s="1"/>
  <c r="I716" i="13" s="1"/>
  <c r="I717" i="13" s="1"/>
  <c r="I718" i="13" s="1"/>
  <c r="I719" i="13" s="1"/>
  <c r="I720" i="13" s="1"/>
  <c r="I721" i="13" s="1"/>
  <c r="I722" i="13" s="1"/>
  <c r="I723" i="13" s="1"/>
  <c r="I724" i="13" s="1"/>
  <c r="I725" i="13" s="1"/>
  <c r="I726" i="13" s="1"/>
  <c r="I727" i="13" s="1"/>
  <c r="I728" i="13" s="1"/>
  <c r="I729" i="13" s="1"/>
  <c r="I730" i="13" s="1"/>
  <c r="I731" i="13" s="1"/>
  <c r="I732" i="13" s="1"/>
  <c r="I733" i="13" s="1"/>
  <c r="I734" i="13" s="1"/>
  <c r="I735" i="13" s="1"/>
  <c r="I736" i="13" s="1"/>
  <c r="I737" i="13" s="1"/>
  <c r="I738" i="13" s="1"/>
  <c r="I739" i="13" s="1"/>
  <c r="I740" i="13" s="1"/>
  <c r="I741" i="13" s="1"/>
  <c r="I742" i="13" s="1"/>
  <c r="I743" i="13" s="1"/>
  <c r="I744" i="13" s="1"/>
  <c r="I745" i="13" s="1"/>
  <c r="I746" i="13" s="1"/>
  <c r="I747" i="13" s="1"/>
  <c r="I748" i="13" s="1"/>
  <c r="I749" i="13" s="1"/>
  <c r="I750" i="13" s="1"/>
  <c r="I751" i="13" s="1"/>
  <c r="I752" i="13" s="1"/>
  <c r="I753" i="13" s="1"/>
  <c r="I754" i="13" s="1"/>
  <c r="I755" i="13" s="1"/>
  <c r="I756" i="13" s="1"/>
  <c r="I757" i="13" s="1"/>
  <c r="I758" i="13" s="1"/>
  <c r="I759" i="13" s="1"/>
  <c r="I760" i="13" s="1"/>
  <c r="I761" i="13" s="1"/>
  <c r="I762" i="13" s="1"/>
  <c r="I763" i="13" s="1"/>
  <c r="I764" i="13" s="1"/>
  <c r="I765" i="13" s="1"/>
  <c r="I766" i="13" s="1"/>
  <c r="I767" i="13" s="1"/>
  <c r="I768" i="13" s="1"/>
  <c r="I769" i="13" s="1"/>
  <c r="I770" i="13" s="1"/>
  <c r="I771" i="13" s="1"/>
  <c r="I772" i="13" s="1"/>
  <c r="I773" i="13" s="1"/>
  <c r="I774" i="13" s="1"/>
  <c r="I775" i="13" s="1"/>
  <c r="I776" i="13" s="1"/>
  <c r="I777" i="13" s="1"/>
  <c r="I778" i="13" s="1"/>
  <c r="I779" i="13" s="1"/>
  <c r="I780" i="13" s="1"/>
  <c r="I781" i="13" s="1"/>
  <c r="I782" i="13" s="1"/>
  <c r="I783" i="13" s="1"/>
  <c r="I784" i="13" s="1"/>
  <c r="I785" i="13" s="1"/>
  <c r="I786" i="13" s="1"/>
  <c r="I787" i="13" s="1"/>
  <c r="I788" i="13" s="1"/>
  <c r="I789" i="13" s="1"/>
  <c r="I790" i="13" s="1"/>
  <c r="I791" i="13" s="1"/>
  <c r="I792" i="13" s="1"/>
  <c r="I793" i="13" s="1"/>
  <c r="I794" i="13" s="1"/>
  <c r="I795" i="13" s="1"/>
  <c r="I796" i="13" s="1"/>
  <c r="I797" i="13" s="1"/>
  <c r="I798" i="13" s="1"/>
  <c r="I799" i="13" s="1"/>
  <c r="I800" i="13" s="1"/>
  <c r="I801" i="13" s="1"/>
  <c r="I802" i="13" s="1"/>
  <c r="I803" i="13" s="1"/>
  <c r="I804" i="13" s="1"/>
  <c r="I805" i="13" s="1"/>
  <c r="I806" i="13" s="1"/>
  <c r="I807" i="13" s="1"/>
  <c r="I808" i="13" s="1"/>
  <c r="I809" i="13" s="1"/>
  <c r="I810" i="13" s="1"/>
  <c r="I811" i="13" s="1"/>
  <c r="I812" i="13" s="1"/>
  <c r="I813" i="13" s="1"/>
  <c r="I814" i="13" s="1"/>
  <c r="I815" i="13" s="1"/>
  <c r="I816" i="13" s="1"/>
  <c r="I817" i="13" s="1"/>
  <c r="I818" i="13" s="1"/>
  <c r="I819" i="13" s="1"/>
  <c r="I820" i="13" s="1"/>
  <c r="I821" i="13" s="1"/>
  <c r="I822" i="13" s="1"/>
  <c r="I823" i="13" s="1"/>
  <c r="I824" i="13" s="1"/>
  <c r="I825" i="13" s="1"/>
  <c r="I826" i="13" s="1"/>
  <c r="I827" i="13" s="1"/>
  <c r="I828" i="13" s="1"/>
  <c r="I829" i="13" s="1"/>
  <c r="I830" i="13" s="1"/>
  <c r="I831" i="13" s="1"/>
  <c r="I832" i="13" s="1"/>
  <c r="I833" i="13" s="1"/>
  <c r="I834" i="13" s="1"/>
  <c r="I835" i="13" s="1"/>
  <c r="I836" i="13" s="1"/>
  <c r="I837" i="13" s="1"/>
  <c r="I838" i="13" s="1"/>
  <c r="I839" i="13" s="1"/>
  <c r="I840" i="13" s="1"/>
  <c r="I841" i="13" s="1"/>
  <c r="I842" i="13" s="1"/>
  <c r="I843" i="13" s="1"/>
  <c r="I844" i="13" s="1"/>
  <c r="I845" i="13" s="1"/>
  <c r="I846" i="13" s="1"/>
  <c r="I847" i="13" s="1"/>
  <c r="I848" i="13" s="1"/>
  <c r="I849" i="13" s="1"/>
  <c r="I850" i="13" s="1"/>
  <c r="I851" i="13" s="1"/>
  <c r="I852" i="13" s="1"/>
  <c r="I853" i="13" s="1"/>
  <c r="I854" i="13" s="1"/>
  <c r="I855" i="13" s="1"/>
  <c r="I856" i="13" s="1"/>
  <c r="I857" i="13" s="1"/>
  <c r="I858" i="13" s="1"/>
  <c r="I859" i="13" s="1"/>
  <c r="I860" i="13" s="1"/>
  <c r="I861" i="13" s="1"/>
  <c r="I862" i="13" s="1"/>
  <c r="I863" i="13" s="1"/>
  <c r="I864" i="13" s="1"/>
  <c r="I865" i="13" s="1"/>
  <c r="I866" i="13" s="1"/>
  <c r="I867" i="13" s="1"/>
  <c r="I868" i="13" s="1"/>
  <c r="I869" i="13" s="1"/>
  <c r="I870" i="13" s="1"/>
  <c r="I871" i="13" s="1"/>
  <c r="I872" i="13" s="1"/>
  <c r="I873" i="13" s="1"/>
  <c r="I874" i="13" s="1"/>
  <c r="I875" i="13" s="1"/>
  <c r="I876" i="13" s="1"/>
  <c r="I877" i="13" s="1"/>
  <c r="I878" i="13" s="1"/>
  <c r="I879" i="13" s="1"/>
  <c r="I880" i="13" s="1"/>
  <c r="I881" i="13" s="1"/>
  <c r="I882" i="13" s="1"/>
  <c r="I883" i="13" s="1"/>
  <c r="I884" i="13" s="1"/>
  <c r="I885" i="13" s="1"/>
  <c r="I886" i="13" s="1"/>
  <c r="I887" i="13" s="1"/>
  <c r="I888" i="13" s="1"/>
  <c r="I889" i="13" s="1"/>
  <c r="I890" i="13" s="1"/>
  <c r="I891" i="13" s="1"/>
  <c r="I892" i="13" s="1"/>
  <c r="I893" i="13" s="1"/>
  <c r="I894" i="13" s="1"/>
  <c r="I895" i="13" s="1"/>
  <c r="I896" i="13" s="1"/>
  <c r="I897" i="13" s="1"/>
  <c r="I898" i="13" s="1"/>
  <c r="I899" i="13" s="1"/>
  <c r="I900" i="13" s="1"/>
  <c r="I901" i="13" s="1"/>
  <c r="I902" i="13" s="1"/>
  <c r="I903" i="13" s="1"/>
  <c r="I904" i="13" s="1"/>
  <c r="I905" i="13" s="1"/>
  <c r="I906" i="13" s="1"/>
  <c r="I907" i="13" s="1"/>
  <c r="I908" i="13" s="1"/>
  <c r="I909" i="13" s="1"/>
  <c r="I910" i="13" s="1"/>
  <c r="I911" i="13" s="1"/>
  <c r="I912" i="13" s="1"/>
  <c r="I913" i="13" s="1"/>
  <c r="I914" i="13" s="1"/>
  <c r="I915" i="13" s="1"/>
  <c r="I916" i="13" s="1"/>
  <c r="I917" i="13" s="1"/>
  <c r="I918" i="13" s="1"/>
  <c r="I919" i="13" s="1"/>
  <c r="I920" i="13" s="1"/>
  <c r="I921" i="13" s="1"/>
  <c r="I922" i="13" s="1"/>
  <c r="I923" i="13" s="1"/>
  <c r="I924" i="13" s="1"/>
  <c r="I925" i="13" s="1"/>
  <c r="I926" i="13" s="1"/>
  <c r="I927" i="13" s="1"/>
  <c r="I928" i="13" s="1"/>
  <c r="I929" i="13" s="1"/>
  <c r="I930" i="13" s="1"/>
  <c r="I931" i="13" s="1"/>
  <c r="I932" i="13" s="1"/>
  <c r="I933" i="13" s="1"/>
  <c r="I934" i="13" s="1"/>
  <c r="I935" i="13" s="1"/>
  <c r="I936" i="13" s="1"/>
  <c r="I937" i="13" s="1"/>
  <c r="I938" i="13" s="1"/>
  <c r="I939" i="13" s="1"/>
  <c r="I940" i="13" s="1"/>
  <c r="I941" i="13" s="1"/>
  <c r="I942" i="13" s="1"/>
  <c r="I943" i="13" s="1"/>
  <c r="I944" i="13" s="1"/>
  <c r="I945" i="13" s="1"/>
  <c r="I946" i="13" s="1"/>
  <c r="I947" i="13" s="1"/>
  <c r="I948" i="13" s="1"/>
  <c r="I949" i="13" s="1"/>
  <c r="I950" i="13" s="1"/>
  <c r="I951" i="13" s="1"/>
  <c r="I952" i="13" s="1"/>
  <c r="I953" i="13" s="1"/>
  <c r="I954" i="13" s="1"/>
  <c r="I955" i="13" s="1"/>
  <c r="I956" i="13" s="1"/>
  <c r="I957" i="13" s="1"/>
  <c r="I958" i="13" s="1"/>
  <c r="I959" i="13" s="1"/>
  <c r="I960" i="13" s="1"/>
  <c r="I961" i="13" s="1"/>
  <c r="I962" i="13" s="1"/>
  <c r="I963" i="13" s="1"/>
  <c r="I964" i="13" s="1"/>
  <c r="I965" i="13" s="1"/>
  <c r="I966" i="13" s="1"/>
  <c r="I967" i="13" s="1"/>
  <c r="I968" i="13" s="1"/>
  <c r="I969" i="13" s="1"/>
  <c r="I970" i="13" s="1"/>
  <c r="I971" i="13" s="1"/>
  <c r="I972" i="13" s="1"/>
  <c r="I973" i="13" s="1"/>
  <c r="I974" i="13" s="1"/>
  <c r="I975" i="13" s="1"/>
  <c r="I976" i="13" s="1"/>
  <c r="I977" i="13" s="1"/>
  <c r="I978" i="13" s="1"/>
  <c r="I979" i="13" s="1"/>
  <c r="I980" i="13" s="1"/>
  <c r="I981" i="13" s="1"/>
  <c r="I982" i="13" s="1"/>
  <c r="I983" i="13" s="1"/>
  <c r="I984" i="13" s="1"/>
  <c r="I985" i="13" s="1"/>
  <c r="I986" i="13" s="1"/>
  <c r="I987" i="13" s="1"/>
  <c r="I988" i="13" s="1"/>
  <c r="I989" i="13" s="1"/>
  <c r="I990" i="13" s="1"/>
  <c r="I991" i="13" s="1"/>
  <c r="I992" i="13" s="1"/>
  <c r="I993" i="13" s="1"/>
  <c r="I994" i="13" s="1"/>
  <c r="I995" i="13" s="1"/>
  <c r="I996" i="13" s="1"/>
  <c r="I997" i="13" s="1"/>
  <c r="I998" i="13" s="1"/>
  <c r="I999" i="13" s="1"/>
  <c r="I1000" i="13" s="1"/>
  <c r="I1001" i="13" s="1"/>
  <c r="I1002" i="13" s="1"/>
  <c r="I1003" i="13" s="1"/>
  <c r="I1004" i="13" s="1"/>
  <c r="I1005" i="13" s="1"/>
  <c r="I1006" i="13" s="1"/>
  <c r="I1007" i="13" s="1"/>
  <c r="I1008" i="13" s="1"/>
  <c r="I1009" i="13" s="1"/>
  <c r="I1010" i="13" s="1"/>
  <c r="I1011" i="13" s="1"/>
  <c r="I1012" i="13" s="1"/>
  <c r="I1013" i="13" s="1"/>
  <c r="I1014" i="13" s="1"/>
  <c r="I1015" i="13" s="1"/>
  <c r="B1" i="11"/>
  <c r="B1" i="4"/>
  <c r="C4" i="9"/>
  <c r="C5" i="9" s="1"/>
  <c r="C6" i="9" s="1"/>
  <c r="C7" i="9" s="1"/>
  <c r="C8" i="9" s="1"/>
  <c r="C9" i="9" s="1"/>
  <c r="C10" i="9" s="1"/>
  <c r="C11" i="9" s="1"/>
  <c r="C12" i="9" s="1"/>
  <c r="C13" i="9"/>
  <c r="C4" i="2"/>
  <c r="F26" i="11"/>
  <c r="B4" i="11"/>
  <c r="C1" i="2"/>
  <c r="D12" i="1"/>
  <c r="D14" i="1" s="1"/>
  <c r="B4" i="4"/>
  <c r="D28" i="4" l="1"/>
  <c r="C32" i="4"/>
  <c r="D10" i="4" s="1"/>
  <c r="E43" i="15"/>
  <c r="E46" i="15" s="1"/>
  <c r="D17" i="1"/>
  <c r="D21" i="1"/>
  <c r="D23" i="1" s="1"/>
  <c r="D25" i="1" s="1"/>
  <c r="D1021" i="13"/>
  <c r="D19" i="1"/>
  <c r="D16" i="4" l="1"/>
  <c r="D14" i="4"/>
  <c r="D12" i="4"/>
  <c r="D20" i="4"/>
  <c r="D18" i="4"/>
</calcChain>
</file>

<file path=xl/sharedStrings.xml><?xml version="1.0" encoding="utf-8"?>
<sst xmlns="http://schemas.openxmlformats.org/spreadsheetml/2006/main" count="404" uniqueCount="387">
  <si>
    <t>Cédula Jurídica Nº:</t>
  </si>
  <si>
    <t>Modalidad de Atención:</t>
  </si>
  <si>
    <t>Teléfono (s):</t>
  </si>
  <si>
    <t>Correo Electrónico</t>
  </si>
  <si>
    <t>Declaramos bajo juramento que la información en esta liquidación es cierta y exacta.</t>
  </si>
  <si>
    <t>Cédula #</t>
  </si>
  <si>
    <t>Firma del Contador</t>
  </si>
  <si>
    <t>Carné #</t>
  </si>
  <si>
    <t>Firma del Tesorero</t>
  </si>
  <si>
    <t>Provincia / Cantón / Distrito</t>
  </si>
  <si>
    <t>Dirección exacta</t>
  </si>
  <si>
    <t>Fecha</t>
  </si>
  <si>
    <t>Área</t>
  </si>
  <si>
    <t>%</t>
  </si>
  <si>
    <t>TOTALES</t>
  </si>
  <si>
    <t>Nombre del Contador</t>
  </si>
  <si>
    <t>Nombre del Tesorero</t>
  </si>
  <si>
    <t>DETALLE DE LIQUIDACIÓN POR ÁREAS</t>
  </si>
  <si>
    <t>ÁREAS</t>
  </si>
  <si>
    <t>Patronato Nacional de la Infancia</t>
  </si>
  <si>
    <t>Vestuario</t>
  </si>
  <si>
    <t>Vencimiento Personería:</t>
  </si>
  <si>
    <t>#</t>
  </si>
  <si>
    <t>Salud</t>
  </si>
  <si>
    <t>Recreación</t>
  </si>
  <si>
    <t>Alimentación</t>
  </si>
  <si>
    <t>Areas</t>
  </si>
  <si>
    <t>Sub-Total</t>
  </si>
  <si>
    <t>Firmamos de conformidad en ______________ a los __________días del mes de __________________del  año__________</t>
  </si>
  <si>
    <t>Reporte de Personal Atención Directa</t>
  </si>
  <si>
    <t>Firma Contador</t>
  </si>
  <si>
    <t>n</t>
  </si>
  <si>
    <t>Departamento Financiero Contable</t>
  </si>
  <si>
    <t>Tesorería - Caja</t>
  </si>
  <si>
    <t>Nº
CÉDULA</t>
  </si>
  <si>
    <t>EDAD</t>
  </si>
  <si>
    <t>NACIONALIDAD</t>
  </si>
  <si>
    <t>ESPECIALIDAD</t>
  </si>
  <si>
    <t>ESCOLARIDAD</t>
  </si>
  <si>
    <t>PUESTO</t>
  </si>
  <si>
    <t>AÑOS
EXPERIENCIA</t>
  </si>
  <si>
    <t>FECHA
INGRESO</t>
  </si>
  <si>
    <t>FECHA
EGRESO</t>
  </si>
  <si>
    <t>NOMBRE DEL 
COLABORADOR</t>
  </si>
  <si>
    <t xml:space="preserve"> 3- SALUD</t>
  </si>
  <si>
    <t xml:space="preserve"> 4- RECREACION</t>
  </si>
  <si>
    <t xml:space="preserve"> 5- ALIMENTACIÓN</t>
  </si>
  <si>
    <t>Marca</t>
  </si>
  <si>
    <t>Serie</t>
  </si>
  <si>
    <t>Fecha de 
aquisición</t>
  </si>
  <si>
    <t>Tipo de Activo</t>
  </si>
  <si>
    <t>TOTAL ACTIVOS</t>
  </si>
  <si>
    <t>2523-0857</t>
  </si>
  <si>
    <t>2523-0885</t>
  </si>
  <si>
    <t>INFORME DE ADQUISICIONES EQUIPO Y MOBILIARIO
CON RECURSOS APORTADOS POR EL
PATRONATO NACIONAL DE LA INFANCIA</t>
  </si>
  <si>
    <t>Placa Nº</t>
  </si>
  <si>
    <t>2523-0905</t>
  </si>
  <si>
    <t>PATRONATO NACIONAL DE LA INFANCIA</t>
  </si>
  <si>
    <t>Randall Mairena Salguero</t>
  </si>
  <si>
    <t>Analista</t>
  </si>
  <si>
    <t>José Miguel Oviedo Castro</t>
  </si>
  <si>
    <t>joviedo@pani.go.cr</t>
  </si>
  <si>
    <t>Gabriela Jiménez Sancho</t>
  </si>
  <si>
    <t>gjimenez@pani.go.cr</t>
  </si>
  <si>
    <t>Guillermo Fallas Barrantes</t>
  </si>
  <si>
    <t>2523-0748</t>
  </si>
  <si>
    <t>gfallas@pani.go.cr</t>
  </si>
  <si>
    <t>GUIA TELEFÓNICA DEPARTAMENTO FINANCIERO</t>
  </si>
  <si>
    <t>2523-0826</t>
  </si>
  <si>
    <t>Cuenta Corriente</t>
  </si>
  <si>
    <t xml:space="preserve">       </t>
  </si>
  <si>
    <t>Beneficiario</t>
  </si>
  <si>
    <t>Saldo</t>
  </si>
  <si>
    <t xml:space="preserve">Saldo anterior </t>
  </si>
  <si>
    <t xml:space="preserve">Más ingresos del periodo </t>
  </si>
  <si>
    <t xml:space="preserve">Menos egresos del periodo </t>
  </si>
  <si>
    <t xml:space="preserve">Saldo actual                                                                                                                                      </t>
  </si>
  <si>
    <t xml:space="preserve">Nombre y firma del Contador </t>
  </si>
  <si>
    <t>Sello</t>
  </si>
  <si>
    <t>Ingresos</t>
  </si>
  <si>
    <t>Detalle del Gasto</t>
  </si>
  <si>
    <t>Período del: __________________ al  _____________________ de 20____</t>
  </si>
  <si>
    <t>₡</t>
  </si>
  <si>
    <r>
      <t xml:space="preserve">Valor </t>
    </r>
    <r>
      <rPr>
        <b/>
        <sz val="12"/>
        <rFont val="Calibri"/>
        <family val="2"/>
      </rPr>
      <t>₡</t>
    </r>
  </si>
  <si>
    <t>Cheque / Transferencia Nº</t>
  </si>
  <si>
    <t>Ubicación</t>
  </si>
  <si>
    <t>SALARIO BRUTO MENSUAL</t>
  </si>
  <si>
    <t>DEPARTAMENTO FINANCIERO CONTABLE</t>
  </si>
  <si>
    <t>FORMATO GENERAL DE LIQUIDACIÓN</t>
  </si>
  <si>
    <t>1.2. Personería Jurídica</t>
  </si>
  <si>
    <t>1.4. Detalle del Personal de Atención Directa</t>
  </si>
  <si>
    <t>1.5. Planillas de la C.C.S.S.</t>
  </si>
  <si>
    <t>Se deberá de adjuntar fotocopias de la planilla de la C.C.S.S. debidamente canceladas para cada mes a reportar.</t>
  </si>
  <si>
    <t>Egresos</t>
  </si>
  <si>
    <t>2. Detalles de Ingresos y Egresos</t>
  </si>
  <si>
    <t>2.1. Detalle de Ingresos y Egresos</t>
  </si>
  <si>
    <t>2.2. Detalle de liquidación por Áreas</t>
  </si>
  <si>
    <t>3. Información Contable</t>
  </si>
  <si>
    <t>Dentro de la información contable, se considerarán los siguientes documentos:</t>
  </si>
  <si>
    <t>3.1. Estado de Situación Financiera</t>
  </si>
  <si>
    <t>3.2. Estado de Resultados</t>
  </si>
  <si>
    <t>3.3. Conciliación Bancaria</t>
  </si>
  <si>
    <t>3.4. Estados de Cuenta Bancarios</t>
  </si>
  <si>
    <t>Se deberán presentar los estados de cuenta bancarios mensuales para el periodo a reportar.</t>
  </si>
  <si>
    <t>3.5. Notas a los Estados Financieros</t>
  </si>
  <si>
    <t>4. Observaciones Generales</t>
  </si>
  <si>
    <r>
      <rPr>
        <b/>
        <sz val="12"/>
        <rFont val="Times New Roman"/>
        <family val="1"/>
      </rPr>
      <t>4.3.</t>
    </r>
    <r>
      <rPr>
        <sz val="12"/>
        <rFont val="Times New Roman"/>
        <family val="1"/>
      </rPr>
      <t xml:space="preserve"> Para efectos del Patronato Nacional de la Infancia, sólo se aceptarán aquellos documentos que correspondan al respectivo período en ejecución, por lo que aquellas facturas de fechas anteriores o posteriores al período estipulado en el convenio de cooperación, no serán consideradas como parte de la liquidación de fondos transferidos y se solicitará el reintegro de los montos correspondientes.</t>
    </r>
  </si>
  <si>
    <t>1.3. Miembros de la Junta Directiva</t>
  </si>
  <si>
    <t>Deberá de emitirse un listado con el nombre completo de cada miembro de la Junta Directiva, cargo que ocupa, número de cédula, número telefónico y correo electrónico.</t>
  </si>
  <si>
    <t>Monto</t>
  </si>
  <si>
    <t>Totales</t>
  </si>
  <si>
    <t>Total</t>
  </si>
  <si>
    <t>Organización</t>
  </si>
  <si>
    <t>Programa</t>
  </si>
  <si>
    <t xml:space="preserve">Nombre del Programa: </t>
  </si>
  <si>
    <t>Nombre del Representante Legal</t>
  </si>
  <si>
    <t>Nombre del Director</t>
  </si>
  <si>
    <t>Nombre del Administrador</t>
  </si>
  <si>
    <t>Firma Representante Legal</t>
  </si>
  <si>
    <t>Conciliación Bancaria</t>
  </si>
  <si>
    <t>Programa:</t>
  </si>
  <si>
    <t>XXXXXXXXXXXXXXXXX</t>
  </si>
  <si>
    <t>Saldo según Bancos</t>
  </si>
  <si>
    <t xml:space="preserve">Saldo según Libros               </t>
  </si>
  <si>
    <t>Proveedor</t>
  </si>
  <si>
    <t>Sumas Iguales</t>
  </si>
  <si>
    <t>C.P.I. XXXX</t>
  </si>
  <si>
    <t>Al (Día) de (MES) de (AÑO)</t>
  </si>
  <si>
    <t xml:space="preserve">Cuenta Corriente: </t>
  </si>
  <si>
    <t>Cheques/Transferencias pendientes de cambio</t>
  </si>
  <si>
    <t>Total Cheques/Transferencias Pendientes de Cambio</t>
  </si>
  <si>
    <t># Cheque/ Transferencia</t>
  </si>
  <si>
    <t># Comprobante</t>
  </si>
  <si>
    <t>Total Saldos bloqueados tarjetas de débito</t>
  </si>
  <si>
    <t>Saldos bloqueados tarjetas de débito</t>
  </si>
  <si>
    <t>Contador</t>
  </si>
  <si>
    <r>
      <t xml:space="preserve">Se brindará un resumen de gasto por cada una de las áreas establecidas en el convenio y/o lineamientos vigentes </t>
    </r>
    <r>
      <rPr>
        <b/>
        <i/>
        <sz val="12"/>
        <color indexed="12"/>
        <rFont val="Times New Roman"/>
        <family val="1"/>
      </rPr>
      <t>(hoja: "Reporte Áreas").</t>
    </r>
  </si>
  <si>
    <r>
      <t xml:space="preserve">Se deben presentar las respectivas conciliaciones bancarias mensuales para el periodo a reportar. Las mismas deberán ser originales y estar firmadas por un Contador Privado Incorporado. Se debe utilizar para ello, el machote aportado por el Patronato Nacional de la Infancia </t>
    </r>
    <r>
      <rPr>
        <b/>
        <i/>
        <sz val="12"/>
        <color indexed="12"/>
        <rFont val="Times New Roman"/>
        <family val="1"/>
      </rPr>
      <t>(hoja: "Machote Conciliación")</t>
    </r>
    <r>
      <rPr>
        <sz val="12"/>
        <rFont val="Times New Roman"/>
        <family val="1"/>
      </rPr>
      <t>.</t>
    </r>
  </si>
  <si>
    <t>Código</t>
  </si>
  <si>
    <t>Concepto</t>
  </si>
  <si>
    <t>0.01.01</t>
  </si>
  <si>
    <t>0.01.02</t>
  </si>
  <si>
    <t>0.01.03</t>
  </si>
  <si>
    <t>0.02.01</t>
  </si>
  <si>
    <t>0.03.03</t>
  </si>
  <si>
    <t>0.04.01</t>
  </si>
  <si>
    <t>Decimotercer mes</t>
  </si>
  <si>
    <t>Contribución Patronal al Seguro de Salud de la Caja Costarricense de Seguro Social</t>
  </si>
  <si>
    <t>0.04.02</t>
  </si>
  <si>
    <t>0.04.03</t>
  </si>
  <si>
    <t>0.04.04</t>
  </si>
  <si>
    <t>0.04.05</t>
  </si>
  <si>
    <r>
      <t>0.05.01</t>
    </r>
    <r>
      <rPr>
        <b/>
        <sz val="7"/>
        <rFont val="Times New Roman"/>
        <family val="1"/>
      </rPr>
      <t/>
    </r>
  </si>
  <si>
    <t>0.05.02</t>
  </si>
  <si>
    <t>0.05.03</t>
  </si>
  <si>
    <t>1.01.01</t>
  </si>
  <si>
    <t>1.01.02</t>
  </si>
  <si>
    <t>1.01.03</t>
  </si>
  <si>
    <t>1.01.04</t>
  </si>
  <si>
    <t>1.02.01</t>
  </si>
  <si>
    <t>1.02.02</t>
  </si>
  <si>
    <t>1.02.03</t>
  </si>
  <si>
    <t>1.02.04</t>
  </si>
  <si>
    <t>1.02.99</t>
  </si>
  <si>
    <t>1.03.03</t>
  </si>
  <si>
    <t>1.03.06</t>
  </si>
  <si>
    <t>1.04.01</t>
  </si>
  <si>
    <t>1.04.03</t>
  </si>
  <si>
    <t>1.04.04</t>
  </si>
  <si>
    <t>1.04.05</t>
  </si>
  <si>
    <t>1.04.06</t>
  </si>
  <si>
    <t>1.05.01</t>
  </si>
  <si>
    <t>1.06.01</t>
  </si>
  <si>
    <t>1.07.01</t>
  </si>
  <si>
    <t>1.08.01</t>
  </si>
  <si>
    <t>1.08.03</t>
  </si>
  <si>
    <t>1.08.04</t>
  </si>
  <si>
    <t>1.08.05</t>
  </si>
  <si>
    <t>1.08.06</t>
  </si>
  <si>
    <t>1.08.07</t>
  </si>
  <si>
    <r>
      <t>1.08.08</t>
    </r>
    <r>
      <rPr>
        <b/>
        <sz val="7"/>
        <rFont val="Times New Roman"/>
        <family val="1"/>
      </rPr>
      <t/>
    </r>
  </si>
  <si>
    <t>1.08.99</t>
  </si>
  <si>
    <t>1.09.02</t>
  </si>
  <si>
    <t>1.09.99</t>
  </si>
  <si>
    <t>1.99.05</t>
  </si>
  <si>
    <t>1.99.99</t>
  </si>
  <si>
    <t>2.01.01</t>
  </si>
  <si>
    <t>2.01.02</t>
  </si>
  <si>
    <t>2.01.03</t>
  </si>
  <si>
    <t>2.01.04</t>
  </si>
  <si>
    <t>2.01.99</t>
  </si>
  <si>
    <t>2.02.01</t>
  </si>
  <si>
    <t>2.02.02</t>
  </si>
  <si>
    <t>2.02.03</t>
  </si>
  <si>
    <t>2.02.04</t>
  </si>
  <si>
    <t>2.03.01</t>
  </si>
  <si>
    <t>2.03.02</t>
  </si>
  <si>
    <t>2.03.03</t>
  </si>
  <si>
    <t>2.03.04</t>
  </si>
  <si>
    <t>2.03.05</t>
  </si>
  <si>
    <t>2.03.06</t>
  </si>
  <si>
    <t>2.03.99</t>
  </si>
  <si>
    <t>2.04.01</t>
  </si>
  <si>
    <t>2.04.02</t>
  </si>
  <si>
    <t>2.99.01</t>
  </si>
  <si>
    <t>2.99.02</t>
  </si>
  <si>
    <t>2.99.03</t>
  </si>
  <si>
    <t>2.99.04</t>
  </si>
  <si>
    <t>2.99.05</t>
  </si>
  <si>
    <t>2.99.06</t>
  </si>
  <si>
    <t>2.99.07</t>
  </si>
  <si>
    <t>2.99.99</t>
  </si>
  <si>
    <t>5.01.01</t>
  </si>
  <si>
    <t>5.01.02</t>
  </si>
  <si>
    <t>5.01.03</t>
  </si>
  <si>
    <t>5.01.04</t>
  </si>
  <si>
    <t>5.01.05</t>
  </si>
  <si>
    <t>5.01.06</t>
  </si>
  <si>
    <t>5.01.07</t>
  </si>
  <si>
    <t>5.01.99</t>
  </si>
  <si>
    <t>5.02.01</t>
  </si>
  <si>
    <t>5.02.02</t>
  </si>
  <si>
    <t>5.02.06</t>
  </si>
  <si>
    <t>5.02.07</t>
  </si>
  <si>
    <t>5.02.99</t>
  </si>
  <si>
    <t>5.03.01</t>
  </si>
  <si>
    <t>5.03.02</t>
  </si>
  <si>
    <t>5.03.99</t>
  </si>
  <si>
    <t>5.99.01</t>
  </si>
  <si>
    <t>5.99.03</t>
  </si>
  <si>
    <t>5.99.99</t>
  </si>
  <si>
    <t>6.01.08</t>
  </si>
  <si>
    <t>6.02.99</t>
  </si>
  <si>
    <t>Sueldos para cargos fijos</t>
  </si>
  <si>
    <t>Jornales</t>
  </si>
  <si>
    <t xml:space="preserve">Servicios especiales </t>
  </si>
  <si>
    <t xml:space="preserve">Tiempo extraordinario </t>
  </si>
  <si>
    <t>Contribución Patronal al Instituto Mixto de Ayuda Social</t>
  </si>
  <si>
    <t xml:space="preserve">Contribución Patronal al Instituto Nacional de Aprendizaje </t>
  </si>
  <si>
    <t>Contribución Patronal al Fondo de Desarrollo Social y Asignaciones Familiares</t>
  </si>
  <si>
    <t xml:space="preserve">Contribución Patronal al Banco Popular y de Desarrollo Comunal </t>
  </si>
  <si>
    <t xml:space="preserve">Contribución Patronal al Seguro de Pensiones de la Caja Costarricense de Seguro Social  </t>
  </si>
  <si>
    <t xml:space="preserve">Aporte Patronal al Régimen Obligatorio de Pensiones Complementarias </t>
  </si>
  <si>
    <t xml:space="preserve">Aporte Patronal al Fondo de Capitalización Laboral </t>
  </si>
  <si>
    <t>Alquiler de edificios, locales y terrenos</t>
  </si>
  <si>
    <t>Alquiler de maquinaria, equipo y mobiliario</t>
  </si>
  <si>
    <t>Alquiler de equipo de cómputo</t>
  </si>
  <si>
    <t xml:space="preserve">Alquiler de equipo y derechos para telecomunicaciones </t>
  </si>
  <si>
    <t>Servicio de agua y alcantarillado</t>
  </si>
  <si>
    <t>Servicio de energía eléctrica</t>
  </si>
  <si>
    <t>Servicio de correo</t>
  </si>
  <si>
    <t>Servicio de telecomunicaciones</t>
  </si>
  <si>
    <t>Otros servicios básicos</t>
  </si>
  <si>
    <t>Impresión, encuadernación y otros</t>
  </si>
  <si>
    <t>Comisiones y gastos por servicios financieros y comerciales</t>
  </si>
  <si>
    <t xml:space="preserve">Servicios en ciencias de la salud </t>
  </si>
  <si>
    <t>Servicios de ingeniería y arquitectura</t>
  </si>
  <si>
    <t>Servicios en ciencias económicas y sociales</t>
  </si>
  <si>
    <t>Servicios informáticos</t>
  </si>
  <si>
    <t>Servicios generales</t>
  </si>
  <si>
    <t>Transporte dentro del país</t>
  </si>
  <si>
    <t xml:space="preserve">Seguros </t>
  </si>
  <si>
    <t>Actividades de capacitación</t>
  </si>
  <si>
    <t xml:space="preserve">Mantenimiento de edificios, locales y terrenos                                                   </t>
  </si>
  <si>
    <t>Mantenimiento de instalaciones y otras obras</t>
  </si>
  <si>
    <t>Mantenimiento y reparación de maquinaria y equipo de producción</t>
  </si>
  <si>
    <t>Mantenimiento y reparación de equipo de transporte</t>
  </si>
  <si>
    <t>Mantenimiento y reparación de equipo de comunicación</t>
  </si>
  <si>
    <t>Mantenimiento y reparación de equipo y mobiliario de oficina</t>
  </si>
  <si>
    <t xml:space="preserve">Mantenimiento y reparación de equipo de cómputo y sistemas de Información </t>
  </si>
  <si>
    <t>Mantenimiento y reparación de otros equipos</t>
  </si>
  <si>
    <t>Impuestos sobre la propiedad de bienes inmuebles</t>
  </si>
  <si>
    <t>Otros impuestos</t>
  </si>
  <si>
    <t>Deducibles</t>
  </si>
  <si>
    <t>Otros servicios no especificados</t>
  </si>
  <si>
    <t xml:space="preserve">Combustibles y lubricantes </t>
  </si>
  <si>
    <t xml:space="preserve">Productos farmacéuticos y medicinales </t>
  </si>
  <si>
    <t xml:space="preserve">Productos veterinarios </t>
  </si>
  <si>
    <t xml:space="preserve">Tintas, pinturas y diluyentes </t>
  </si>
  <si>
    <t xml:space="preserve">Otros productos químicos y conexos </t>
  </si>
  <si>
    <t xml:space="preserve">Productos pecuarios y otras especies </t>
  </si>
  <si>
    <t xml:space="preserve">Productos agroforestales </t>
  </si>
  <si>
    <t xml:space="preserve">Alimentos y bebidas </t>
  </si>
  <si>
    <t xml:space="preserve">Alimentos para animales </t>
  </si>
  <si>
    <t xml:space="preserve">Materiales y productos metálicos </t>
  </si>
  <si>
    <t xml:space="preserve">Materiales y productos minerales y asfálticos </t>
  </si>
  <si>
    <t xml:space="preserve">Madera y sus derivados </t>
  </si>
  <si>
    <t xml:space="preserve">Materiales y productos eléctricos, telefónicos y de cómputo </t>
  </si>
  <si>
    <t xml:space="preserve">Materiales y productos de vidrio </t>
  </si>
  <si>
    <t xml:space="preserve">Materiales y productos de plástico </t>
  </si>
  <si>
    <t xml:space="preserve">Otros materiales y productos de uso en la construcción y mantenimiento  </t>
  </si>
  <si>
    <t xml:space="preserve">Herramientas e instrumentos </t>
  </si>
  <si>
    <t xml:space="preserve">Repuestos y accesorios </t>
  </si>
  <si>
    <t xml:space="preserve">Útiles y materiales de oficina y cómputo </t>
  </si>
  <si>
    <t xml:space="preserve">Útiles y materiales médico, hospitalario y de investigación  </t>
  </si>
  <si>
    <t xml:space="preserve">Productos de papel, cartón e impresos </t>
  </si>
  <si>
    <t xml:space="preserve">Textiles y vestuario </t>
  </si>
  <si>
    <t xml:space="preserve">Útiles y materiales de limpieza </t>
  </si>
  <si>
    <t xml:space="preserve">Útiles y materiales de resguardo y seguridad </t>
  </si>
  <si>
    <t xml:space="preserve">Útiles y materiales de cocina y comedor </t>
  </si>
  <si>
    <t>Otros útiles, materiales y suministros diversos</t>
  </si>
  <si>
    <t xml:space="preserve">Maquinaria y equipo para la producción </t>
  </si>
  <si>
    <t>Equipo de transporte</t>
  </si>
  <si>
    <t>Equipo de comunicación</t>
  </si>
  <si>
    <t>Equipo y mobiliario de oficina</t>
  </si>
  <si>
    <t>Equipo de cómputo</t>
  </si>
  <si>
    <t xml:space="preserve">Equipo sanitario, de laboratorio e investigación </t>
  </si>
  <si>
    <t>Equipo y mobiliario educacional, deportivo y recreativo</t>
  </si>
  <si>
    <t>Maquinaria, equipo y mobiliario diverso</t>
  </si>
  <si>
    <t xml:space="preserve">Edificios </t>
  </si>
  <si>
    <t>Vías de comunicación terrestre</t>
  </si>
  <si>
    <t xml:space="preserve">Obras urbanísticas  </t>
  </si>
  <si>
    <t>Instalaciones</t>
  </si>
  <si>
    <t>Otras construcciones, adiciones y mejoras</t>
  </si>
  <si>
    <t>Terrenos</t>
  </si>
  <si>
    <t>Edificios preexistentes</t>
  </si>
  <si>
    <t>Otras obras preexistentes</t>
  </si>
  <si>
    <t>Semovientes</t>
  </si>
  <si>
    <t xml:space="preserve">Bienes intangibles </t>
  </si>
  <si>
    <t>Otros bienes duraderos</t>
  </si>
  <si>
    <t>Fondos en fideicomiso para gasto corriente</t>
  </si>
  <si>
    <t>Otras transferencias a personas</t>
  </si>
  <si>
    <t>Nombre del Programa</t>
  </si>
  <si>
    <t>2.4. Informe de adquisión de equipo y mobiliario</t>
  </si>
  <si>
    <t>2.3. Detalle de Superávit/Déficit del período por Tipo de Ingreso</t>
  </si>
  <si>
    <r>
      <t xml:space="preserve">Es un reporte cronológico de la adquisición de equipo y mobiliario relacionado con la atención directa de la población atendida </t>
    </r>
    <r>
      <rPr>
        <b/>
        <i/>
        <sz val="12"/>
        <color indexed="12"/>
        <rFont val="Times New Roman"/>
        <family val="1"/>
      </rPr>
      <t>(hoja: "Equipo y Mobiliario")</t>
    </r>
    <r>
      <rPr>
        <b/>
        <i/>
        <sz val="12"/>
        <rFont val="Times New Roman"/>
        <family val="1"/>
      </rPr>
      <t>.</t>
    </r>
  </si>
  <si>
    <r>
      <t>En esta sección se deberán detallar todas aquellas erogaciones dirigidas a la adquisición de bienes o servicios conforme lo establecido en el convenio y/o lineamientos vigentes. Dichos gastos deberán ser respaldados por factura original y cumpliendo las normas de presentación estipulados para estos documentos.</t>
    </r>
    <r>
      <rPr>
        <sz val="10"/>
        <rFont val="Times New Roman"/>
        <family val="1"/>
      </rPr>
      <t/>
    </r>
  </si>
  <si>
    <t>Para los efectos de presentación de la información contable es requisito que los documentos sean  preparados por un profesional de las ciencias contables de forma mensual. Dichos informes se regirán por los principios contables y la normativa vigente en el país.</t>
  </si>
  <si>
    <t># de Transferencia, Cheque, Comprobante o Depósito</t>
  </si>
  <si>
    <t>Monto Factura, Comprobante</t>
  </si>
  <si>
    <t>Fecha Pago</t>
  </si>
  <si>
    <t>Fecha Factura, Comprobante</t>
  </si>
  <si>
    <t>Total egresos del periodo</t>
  </si>
  <si>
    <t>Total facturas/comprobantes</t>
  </si>
  <si>
    <t>Diferencia</t>
  </si>
  <si>
    <t>David Sossa Soto</t>
  </si>
  <si>
    <t>2523-0812</t>
  </si>
  <si>
    <t>dsossa@pani.go.cr</t>
  </si>
  <si>
    <t>Vera Bermúdez Mora</t>
  </si>
  <si>
    <t>2523-0872</t>
  </si>
  <si>
    <t>vbermudez@pani.go.cr</t>
  </si>
  <si>
    <t>Saldo al 31 de diciembre de 2021</t>
  </si>
  <si>
    <t>INFORME SEMESTRAL O LIQUIDACIÓN ANUAL</t>
  </si>
  <si>
    <t>INFORME SEMESTRAL DEL 01 DE ENERO AL 30 DE JUNIO DE 2022</t>
  </si>
  <si>
    <t>Hago constar que lo aquí anotado se encuentra debidamente registrado en los Libros Contables (Diario, Mayor, Balances e Inventarios)</t>
  </si>
  <si>
    <t>1.6. Acta de Junta Directiva</t>
  </si>
  <si>
    <r>
      <t xml:space="preserve">Necesariamente la aceptación de la presentación de este documento estará sujeta a que esté debidamente vigente al período de liquidación. En caso de vencimiento, será motivo suficiente para que la liquidación no sea aceptada </t>
    </r>
    <r>
      <rPr>
        <b/>
        <i/>
        <sz val="12"/>
        <color indexed="12"/>
        <rFont val="Times New Roman"/>
        <family val="1"/>
      </rPr>
      <t>(aportar fotocopia).</t>
    </r>
  </si>
  <si>
    <t>financiero@pani.go.cr</t>
  </si>
  <si>
    <t>Pablo Castillo Ovares</t>
  </si>
  <si>
    <t>Coordinador</t>
  </si>
  <si>
    <t>2523-0988</t>
  </si>
  <si>
    <t>pcastillo@pani.go.cr</t>
  </si>
  <si>
    <t>1. Datos generales del Sujeto Privado Beneficiario</t>
  </si>
  <si>
    <t>1.1. Cuadro del Sujeto Privado Beneficiario</t>
  </si>
  <si>
    <t xml:space="preserve">Se detallará en este cuadro toda la información de carácter general del Sujeto Privado Beneficiario y del Programa para el cual han suscrito un convenio de cooperación. </t>
  </si>
  <si>
    <t>Se debe preparar un detalle del personal de atención directa del Sujeto Privado Beneficiario de manera mensual, así como todas las personas que tengan contacto con la población menor de edad contratada por servicios profesionales (seguridad, limpieza u otros) y del Administrador que sirve de enlace entre el Programa y el Patronato Nacional de la Infancia (hoja: "Reporte Personal").</t>
  </si>
  <si>
    <t>Se deberá aportar una fotocopía del acta mediante la cual, la Junta Directiva del Sujeto Privado Beneficiario conocíó y aprobó, la liquidación financiera a presentar al Patronato Nacional de la Infancia.</t>
  </si>
  <si>
    <t>Es un reporte cronológico de todos los depósitos realizados por el Patronato Nacional de la Infancia a favor del Sujeto Privado Beneficiario, así como de todos aquellos egresos en los que ha incurrido la misma durante el periodo a reportar. El Sujeto Privado Beneficiario deberá establecer los mecanismos necesarios para el adecuado registro y presentación de los movimientos. El monto total de egresos deberá ser idéntico al monto total consignado en el detalle de la hoja Superávit/Déficit del período por Tipo de Ingreso y, al total del monto del Reporte por Áreas.</t>
  </si>
  <si>
    <t>Se brindará un resumen del superávit o déficit presupuestario presentado por el Sujeto Privado Beneficiario por cada tipo de ingreso (ordinario, bonos, giros extraordinarios, entre otros) (hoja: "Superávit - Déficit").</t>
  </si>
  <si>
    <t>Se deben presentar los Estados de Situación Financiera del Sujeto Privado Beneficiario para cada mes a reportar. Los mismos, deberán ser originales y estar firmados por un Contador Privado Incorporado.</t>
  </si>
  <si>
    <t>Se deben presentar los Estados de Resultados del Sujeto Privado Beneficiario para cada mes a reportar. Los mismos, deberán ser originales y estar firmados por un Contador Privado Incorporado.</t>
  </si>
  <si>
    <t xml:space="preserve">Aunado a los estados financieros anteriores, el Sujeto Privado Beneficiario deberá adjuntar las notas a los Estados Financieros para el último mes de cada periodo a reportar. </t>
  </si>
  <si>
    <t>4.2. Si el Sujeto Privado Beneficiario, al finalizar el año o el periodo de vigencia estipulado en el convenio, presenta remanentes, estas sumas deberán de depositarse directamente en la ventanilla de Caja de la Sección de Tesorería del Departamento Financiero Contable al momento de presentar la liquidación correspondiente. De igual forma, el depósito de cualquier remanente podrá realizarse mediante transferencia a la cuenta PANI con el Banco Nacional de Costa Rica, Cuenta Nº 100-01-000-001535-4 o Cuenta IBAN Nº CR54015100010010015355, enviando el comprobante de transferencia al correo financiero@pani.go.cr. Por otro lado, el Sujeto Privado Beneficiario podrá presentar una justificación razonda que fundamente la ncesidad de utilizar recursos sobrantes y, solicitar al Departamento de Protección autorización para su uso en bienes o servicios directamente ligados a la atención  de las personas menores de edad. Dicha solicitud deberá ser planteada en conjunto con la liquidación respectiva.</t>
  </si>
  <si>
    <t>DATOS GENERALES DEL SUJETO PRIVADO BENEFICIARIO</t>
  </si>
  <si>
    <t xml:space="preserve">Nombre del SPB: </t>
  </si>
  <si>
    <t>Nombre del Sujeto Privado Beneficiario</t>
  </si>
  <si>
    <t>Tipo de Modalidad (No Residencial, Residencial, Acogimiento Familiar)</t>
  </si>
  <si>
    <r>
      <t xml:space="preserve">4.1. </t>
    </r>
    <r>
      <rPr>
        <sz val="12"/>
        <rFont val="Times New Roman"/>
        <family val="1"/>
      </rPr>
      <t>Toda la documentación que conforma el periodo a reportar deberá presentarse en folder con prensa plástica para la protección de la totalidad de los documentos. Por ningún motivo se aceptarán documentos en hojas sueltas o encuadernados.</t>
    </r>
  </si>
  <si>
    <t xml:space="preserve"> 1- INFRAESTRUCTURA Y ESPACIO FÍSICO</t>
  </si>
  <si>
    <t xml:space="preserve"> 2- EDUCACIÓN Y ESTIMULACIÓN</t>
  </si>
  <si>
    <t xml:space="preserve"> 6- HIGIENE PERSONAL, ASEO Y LIMPIEZA DEL HOGAR</t>
  </si>
  <si>
    <t xml:space="preserve"> 7- GASTOS OPERATIVOS INDISPENSABLES PARA EL DESARROLLO DEL PROGRAMA</t>
  </si>
  <si>
    <t xml:space="preserve"> 8- ATENCIÓN DIRECTA</t>
  </si>
  <si>
    <t xml:space="preserve"> 9- TRANSFERENCIAS DE DINERO</t>
  </si>
  <si>
    <t>10- VESTUARIO</t>
  </si>
  <si>
    <t>11- COMPRA DE EQUIPO Y MOBILIARIO</t>
  </si>
  <si>
    <t>Infraestructura y espacio físico</t>
  </si>
  <si>
    <t>Educación y estimulación</t>
  </si>
  <si>
    <t>Atención directa</t>
  </si>
  <si>
    <t>Transferencias de dinero</t>
  </si>
  <si>
    <t>Compra de equipo y mobiliario</t>
  </si>
  <si>
    <t>Gastos operativos indispensables para el desarrollo del Programa</t>
  </si>
  <si>
    <t>Higiene personal, aseo y limpieza del hogar</t>
  </si>
  <si>
    <t>Número de Comprobante/Factura</t>
  </si>
  <si>
    <t>Descripción</t>
  </si>
  <si>
    <t>i</t>
  </si>
  <si>
    <t>Ingreso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</si>
</sst>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0.00_);_(&quot;₡&quot;* \(#,##0.00\);_(&quot;₡&quot;* &quot;-&quot;??_);_(@_)"/>
    <numFmt numFmtId="165" formatCode="_(* #,##0.00_);_(* \(#,##0.00\);_(* &quot;-&quot;??_);_(@_)"/>
    <numFmt numFmtId="166" formatCode="dd/mm/yyyy;@"/>
  </numFmts>
  <fonts count="45">
    <font>
      <sz val="12"/>
      <name val="Times New Roman"/>
    </font>
    <font>
      <sz val="12"/>
      <name val="Times New Roman"/>
    </font>
    <font>
      <b/>
      <u/>
      <sz val="14"/>
      <name val="Times New Roman"/>
      <family val="1"/>
    </font>
    <font>
      <sz val="10"/>
      <name val="Times New Roman"/>
      <family val="1"/>
    </font>
    <font>
      <b/>
      <sz val="10"/>
      <name val="Times New Roman"/>
      <family val="1"/>
    </font>
    <font>
      <b/>
      <sz val="14"/>
      <name val="Times New Roman"/>
      <family val="1"/>
    </font>
    <font>
      <sz val="12"/>
      <name val="Arial"/>
      <family val="2"/>
    </font>
    <font>
      <b/>
      <u/>
      <sz val="20"/>
      <name val="Aldine401 BT"/>
      <family val="1"/>
    </font>
    <font>
      <b/>
      <sz val="13"/>
      <name val="Arial"/>
      <family val="2"/>
    </font>
    <font>
      <b/>
      <sz val="12"/>
      <name val="Arial"/>
      <family val="2"/>
    </font>
    <font>
      <sz val="10"/>
      <name val="Arial"/>
      <family val="2"/>
    </font>
    <font>
      <b/>
      <sz val="12"/>
      <name val="Bookman Old Style"/>
      <family val="1"/>
    </font>
    <font>
      <b/>
      <sz val="12"/>
      <name val="Times New Roman"/>
      <family val="1"/>
    </font>
    <font>
      <b/>
      <u/>
      <sz val="12"/>
      <name val="Times New Roman"/>
      <family val="1"/>
    </font>
    <font>
      <u/>
      <sz val="12"/>
      <color indexed="12"/>
      <name val="Times New Roman"/>
      <family val="1"/>
    </font>
    <font>
      <sz val="12"/>
      <name val="Times New Roman"/>
      <family val="1"/>
    </font>
    <font>
      <sz val="12"/>
      <name val="Bookman Old Style"/>
      <family val="1"/>
    </font>
    <font>
      <sz val="10"/>
      <name val="Arial"/>
      <family val="2"/>
    </font>
    <font>
      <sz val="8"/>
      <name val="Book Antiqua"/>
      <family val="1"/>
    </font>
    <font>
      <sz val="12"/>
      <name val="Arial"/>
      <family val="2"/>
    </font>
    <font>
      <sz val="6"/>
      <name val="Monotype Sorts"/>
      <charset val="2"/>
    </font>
    <font>
      <sz val="8"/>
      <name val="Times New Roman"/>
      <family val="1"/>
    </font>
    <font>
      <b/>
      <sz val="12"/>
      <name val="Americana XBdCn BT"/>
    </font>
    <font>
      <b/>
      <sz val="16"/>
      <name val="BernhardMod BT"/>
    </font>
    <font>
      <b/>
      <sz val="11"/>
      <name val="Arial"/>
      <family val="2"/>
    </font>
    <font>
      <b/>
      <sz val="20"/>
      <name val="Times New Roman"/>
      <family val="1"/>
    </font>
    <font>
      <b/>
      <sz val="10"/>
      <color indexed="10"/>
      <name val="Times New Roman"/>
      <family val="1"/>
    </font>
    <font>
      <b/>
      <sz val="12"/>
      <color indexed="18"/>
      <name val="Times New Roman"/>
      <family val="1"/>
    </font>
    <font>
      <b/>
      <sz val="12"/>
      <name val="Calibri"/>
      <family val="2"/>
    </font>
    <font>
      <b/>
      <sz val="14"/>
      <name val="Arial"/>
      <family val="2"/>
    </font>
    <font>
      <b/>
      <i/>
      <sz val="12"/>
      <color indexed="12"/>
      <name val="Times New Roman"/>
      <family val="1"/>
    </font>
    <font>
      <b/>
      <i/>
      <sz val="12"/>
      <name val="Times New Roman"/>
      <family val="1"/>
    </font>
    <font>
      <b/>
      <u/>
      <sz val="16"/>
      <color indexed="12"/>
      <name val="Times New Roman"/>
      <family val="1"/>
    </font>
    <font>
      <b/>
      <u/>
      <sz val="12"/>
      <name val="Arial"/>
      <family val="2"/>
    </font>
    <font>
      <sz val="11"/>
      <color theme="1"/>
      <name val="Calibri"/>
      <family val="2"/>
      <scheme val="minor"/>
    </font>
    <font>
      <b/>
      <sz val="11"/>
      <color theme="1"/>
      <name val="Calibri"/>
      <family val="2"/>
      <scheme val="minor"/>
    </font>
    <font>
      <b/>
      <sz val="12"/>
      <color theme="0"/>
      <name val="Times New Roman"/>
      <family val="1"/>
    </font>
    <font>
      <b/>
      <sz val="10"/>
      <color theme="1"/>
      <name val="Calibri"/>
      <family val="2"/>
      <scheme val="minor"/>
    </font>
    <font>
      <b/>
      <sz val="12"/>
      <color theme="1"/>
      <name val="Times New Roman"/>
      <family val="1"/>
    </font>
    <font>
      <b/>
      <sz val="12"/>
      <color rgb="FF000000"/>
      <name val="Arial"/>
      <family val="2"/>
    </font>
    <font>
      <sz val="12"/>
      <color rgb="FF000000"/>
      <name val="Arial"/>
      <family val="2"/>
    </font>
    <font>
      <sz val="12"/>
      <color theme="1"/>
      <name val="Arial"/>
      <family val="2"/>
    </font>
    <font>
      <b/>
      <sz val="12"/>
      <color theme="1"/>
      <name val="Arial"/>
      <family val="2"/>
    </font>
    <font>
      <b/>
      <sz val="7"/>
      <name val="Times New Roman"/>
      <family val="1"/>
    </font>
    <font>
      <b/>
      <sz val="9"/>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
      <patternFill patternType="solid">
        <fgColor rgb="FF0070C0"/>
        <bgColor indexed="64"/>
      </patternFill>
    </fill>
    <fill>
      <patternFill patternType="solid">
        <fgColor rgb="FFC0C0C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4" fillId="0" borderId="0" applyNumberFormat="0" applyFill="0" applyBorder="0" applyAlignment="0" applyProtection="0">
      <alignment vertical="top"/>
      <protection locked="0"/>
    </xf>
    <xf numFmtId="43" fontId="1" fillId="0" borderId="0" applyFont="0" applyFill="0" applyBorder="0" applyAlignment="0" applyProtection="0"/>
    <xf numFmtId="0" fontId="6" fillId="0" borderId="0"/>
    <xf numFmtId="0" fontId="16" fillId="0" borderId="0"/>
  </cellStyleXfs>
  <cellXfs count="301">
    <xf numFmtId="0" fontId="0" fillId="0" borderId="0" xfId="0"/>
    <xf numFmtId="0" fontId="6" fillId="0" borderId="0" xfId="3"/>
    <xf numFmtId="0" fontId="6" fillId="0" borderId="0" xfId="3" applyBorder="1"/>
    <xf numFmtId="0" fontId="6" fillId="0" borderId="1" xfId="3" applyBorder="1"/>
    <xf numFmtId="0" fontId="6" fillId="0" borderId="2" xfId="3" applyBorder="1"/>
    <xf numFmtId="0" fontId="8" fillId="0" borderId="1" xfId="3" applyFont="1" applyFill="1" applyBorder="1" applyAlignment="1">
      <alignment horizontal="center"/>
    </xf>
    <xf numFmtId="0" fontId="8" fillId="0" borderId="3" xfId="3" applyFont="1" applyFill="1" applyBorder="1" applyAlignment="1">
      <alignment horizontal="center"/>
    </xf>
    <xf numFmtId="0" fontId="8" fillId="0" borderId="2" xfId="3" applyFont="1" applyFill="1" applyBorder="1" applyAlignment="1">
      <alignment horizontal="center"/>
    </xf>
    <xf numFmtId="0" fontId="10" fillId="0" borderId="3" xfId="3" applyFont="1" applyBorder="1"/>
    <xf numFmtId="0" fontId="11" fillId="2" borderId="5" xfId="3" applyFont="1" applyFill="1" applyBorder="1" applyAlignment="1">
      <alignment horizontal="center"/>
    </xf>
    <xf numFmtId="0" fontId="11" fillId="2" borderId="6" xfId="3" applyFont="1" applyFill="1" applyBorder="1" applyAlignment="1">
      <alignment horizontal="center"/>
    </xf>
    <xf numFmtId="0" fontId="6" fillId="0" borderId="7" xfId="3" applyBorder="1"/>
    <xf numFmtId="4" fontId="9" fillId="0" borderId="1" xfId="3" applyNumberFormat="1" applyFont="1" applyBorder="1"/>
    <xf numFmtId="0" fontId="10" fillId="0" borderId="8" xfId="3" applyFont="1" applyBorder="1"/>
    <xf numFmtId="0" fontId="6" fillId="0" borderId="9" xfId="3" applyBorder="1"/>
    <xf numFmtId="0" fontId="6" fillId="0" borderId="10" xfId="3" applyBorder="1"/>
    <xf numFmtId="0" fontId="10" fillId="0" borderId="8" xfId="3" applyFont="1" applyBorder="1" applyAlignment="1">
      <alignment horizontal="left"/>
    </xf>
    <xf numFmtId="0" fontId="6" fillId="0" borderId="8" xfId="3" applyBorder="1"/>
    <xf numFmtId="10" fontId="6" fillId="0" borderId="2" xfId="3" applyNumberFormat="1" applyBorder="1"/>
    <xf numFmtId="0" fontId="11" fillId="2" borderId="11" xfId="3" applyFont="1" applyFill="1" applyBorder="1" applyAlignment="1">
      <alignment vertical="center"/>
    </xf>
    <xf numFmtId="4" fontId="9" fillId="2" borderId="12" xfId="3" applyNumberFormat="1" applyFont="1" applyFill="1" applyBorder="1" applyAlignment="1">
      <alignment vertical="center"/>
    </xf>
    <xf numFmtId="9" fontId="9" fillId="2" borderId="13" xfId="3" applyNumberFormat="1" applyFont="1" applyFill="1" applyBorder="1" applyAlignment="1">
      <alignment vertical="center"/>
    </xf>
    <xf numFmtId="4" fontId="6" fillId="0" borderId="0" xfId="3" applyNumberFormat="1"/>
    <xf numFmtId="0" fontId="0" fillId="3" borderId="1" xfId="0" applyFill="1" applyBorder="1"/>
    <xf numFmtId="14" fontId="17" fillId="4" borderId="1" xfId="3" applyNumberFormat="1" applyFont="1" applyFill="1" applyBorder="1" applyAlignment="1">
      <alignment horizontal="left"/>
    </xf>
    <xf numFmtId="0" fontId="6" fillId="0" borderId="0" xfId="3" applyProtection="1">
      <protection locked="0"/>
    </xf>
    <xf numFmtId="0" fontId="0" fillId="4" borderId="0" xfId="0" applyFill="1"/>
    <xf numFmtId="0" fontId="10" fillId="0" borderId="0" xfId="3" applyFont="1" applyAlignment="1">
      <alignment horizontal="center"/>
    </xf>
    <xf numFmtId="0" fontId="0" fillId="0" borderId="0" xfId="0" applyFill="1" applyBorder="1"/>
    <xf numFmtId="0" fontId="0" fillId="0" borderId="0" xfId="0" applyFill="1"/>
    <xf numFmtId="0" fontId="0" fillId="0" borderId="15" xfId="0" applyFill="1" applyBorder="1"/>
    <xf numFmtId="0" fontId="0" fillId="0" borderId="0" xfId="0" applyFill="1" applyAlignment="1">
      <alignment horizontal="center"/>
    </xf>
    <xf numFmtId="0" fontId="12" fillId="0" borderId="16" xfId="0" applyFont="1" applyFill="1" applyBorder="1"/>
    <xf numFmtId="0" fontId="0" fillId="0" borderId="17" xfId="0" applyFill="1" applyBorder="1"/>
    <xf numFmtId="0" fontId="0" fillId="0" borderId="18" xfId="0" applyFill="1" applyBorder="1"/>
    <xf numFmtId="0" fontId="0" fillId="0" borderId="19" xfId="0" applyFill="1" applyBorder="1"/>
    <xf numFmtId="0" fontId="0" fillId="0" borderId="20" xfId="0" applyFill="1" applyBorder="1"/>
    <xf numFmtId="0" fontId="0" fillId="0" borderId="21" xfId="0" applyFill="1" applyBorder="1"/>
    <xf numFmtId="0" fontId="0" fillId="0" borderId="22" xfId="0" applyFill="1" applyBorder="1"/>
    <xf numFmtId="0" fontId="20" fillId="0" borderId="23" xfId="0" applyFont="1" applyFill="1" applyBorder="1" applyAlignment="1">
      <alignment horizontal="center"/>
    </xf>
    <xf numFmtId="0" fontId="0" fillId="0" borderId="24" xfId="0" applyFill="1" applyBorder="1"/>
    <xf numFmtId="0" fontId="0" fillId="0" borderId="25" xfId="0" applyFill="1" applyBorder="1"/>
    <xf numFmtId="0" fontId="0" fillId="0" borderId="1" xfId="0" applyFill="1" applyBorder="1"/>
    <xf numFmtId="0" fontId="0" fillId="0" borderId="26" xfId="0" applyFill="1" applyBorder="1"/>
    <xf numFmtId="0" fontId="6" fillId="0" borderId="0" xfId="3" applyFont="1" applyAlignment="1">
      <alignment wrapText="1"/>
    </xf>
    <xf numFmtId="0" fontId="24" fillId="2" borderId="1" xfId="3" applyFont="1" applyFill="1" applyBorder="1" applyAlignment="1">
      <alignment horizontal="center" vertical="center" wrapText="1"/>
    </xf>
    <xf numFmtId="0" fontId="24" fillId="2" borderId="15" xfId="3" applyFont="1" applyFill="1" applyBorder="1" applyAlignment="1">
      <alignment horizontal="center" vertical="center" wrapText="1"/>
    </xf>
    <xf numFmtId="0" fontId="24" fillId="2" borderId="16" xfId="3" applyFont="1" applyFill="1" applyBorder="1" applyAlignment="1">
      <alignment horizontal="center" vertical="center" wrapText="1"/>
    </xf>
    <xf numFmtId="0" fontId="10" fillId="0" borderId="27" xfId="3" applyFont="1" applyBorder="1"/>
    <xf numFmtId="0" fontId="10" fillId="0" borderId="28" xfId="3" applyFont="1" applyBorder="1"/>
    <xf numFmtId="0" fontId="10" fillId="0" borderId="27" xfId="3" applyFont="1" applyBorder="1" applyAlignment="1">
      <alignment horizontal="center"/>
    </xf>
    <xf numFmtId="14" fontId="10" fillId="0" borderId="27" xfId="3" applyNumberFormat="1" applyFont="1" applyBorder="1" applyAlignment="1">
      <alignment horizontal="center"/>
    </xf>
    <xf numFmtId="0" fontId="10" fillId="0" borderId="29" xfId="3" applyFont="1" applyBorder="1"/>
    <xf numFmtId="0" fontId="10" fillId="0" borderId="30" xfId="3" applyFont="1" applyBorder="1"/>
    <xf numFmtId="0" fontId="10" fillId="0" borderId="29" xfId="3" applyFont="1" applyBorder="1" applyAlignment="1">
      <alignment horizontal="center"/>
    </xf>
    <xf numFmtId="0" fontId="10" fillId="0" borderId="31" xfId="3" applyFont="1" applyBorder="1"/>
    <xf numFmtId="0" fontId="10" fillId="0" borderId="32" xfId="3" applyFont="1" applyBorder="1"/>
    <xf numFmtId="0" fontId="10" fillId="0" borderId="33" xfId="3" applyFont="1" applyBorder="1"/>
    <xf numFmtId="0" fontId="10" fillId="0" borderId="32" xfId="3" applyFont="1" applyBorder="1" applyAlignment="1">
      <alignment horizontal="center"/>
    </xf>
    <xf numFmtId="0" fontId="6" fillId="0" borderId="34" xfId="3" applyBorder="1"/>
    <xf numFmtId="4" fontId="6" fillId="0" borderId="0" xfId="3" applyNumberFormat="1" applyProtection="1">
      <protection locked="0"/>
    </xf>
    <xf numFmtId="4" fontId="11" fillId="0" borderId="3" xfId="3" applyNumberFormat="1" applyFont="1" applyFill="1" applyBorder="1" applyAlignment="1">
      <alignment vertical="center"/>
    </xf>
    <xf numFmtId="4" fontId="10" fillId="0" borderId="0" xfId="3" applyNumberFormat="1" applyFont="1" applyAlignment="1" applyProtection="1">
      <alignment vertical="top" wrapText="1"/>
      <protection locked="0"/>
    </xf>
    <xf numFmtId="4" fontId="11" fillId="0" borderId="15" xfId="3" applyNumberFormat="1" applyFont="1" applyFill="1" applyBorder="1" applyAlignment="1">
      <alignment vertical="center"/>
    </xf>
    <xf numFmtId="166" fontId="9" fillId="0" borderId="1" xfId="3" applyNumberFormat="1" applyFont="1" applyFill="1" applyBorder="1"/>
    <xf numFmtId="4" fontId="6" fillId="0" borderId="0" xfId="3" applyNumberFormat="1" applyAlignment="1" applyProtection="1">
      <alignment vertical="center"/>
      <protection locked="0"/>
    </xf>
    <xf numFmtId="4" fontId="6" fillId="0" borderId="0" xfId="3" applyNumberFormat="1" applyAlignment="1">
      <alignment vertical="center"/>
    </xf>
    <xf numFmtId="4" fontId="11" fillId="2" borderId="35" xfId="3" applyNumberFormat="1" applyFont="1" applyFill="1" applyBorder="1" applyAlignment="1">
      <alignment horizontal="center" vertical="center"/>
    </xf>
    <xf numFmtId="4" fontId="11" fillId="2" borderId="36" xfId="3" applyNumberFormat="1" applyFont="1" applyFill="1" applyBorder="1" applyAlignment="1">
      <alignment horizontal="center" vertical="center"/>
    </xf>
    <xf numFmtId="4" fontId="11" fillId="2" borderId="37" xfId="3" applyNumberFormat="1" applyFont="1" applyFill="1" applyBorder="1" applyAlignment="1">
      <alignment horizontal="center" vertical="center" wrapText="1"/>
    </xf>
    <xf numFmtId="4" fontId="11" fillId="0" borderId="19" xfId="3" applyNumberFormat="1" applyFont="1" applyFill="1" applyBorder="1" applyAlignment="1">
      <alignment vertical="center"/>
    </xf>
    <xf numFmtId="4" fontId="9" fillId="0" borderId="19" xfId="3" applyNumberFormat="1" applyFont="1" applyFill="1" applyBorder="1" applyAlignment="1">
      <alignment vertical="center"/>
    </xf>
    <xf numFmtId="0" fontId="0" fillId="5" borderId="0" xfId="0" applyFill="1"/>
    <xf numFmtId="0" fontId="0" fillId="5" borderId="0" xfId="0" applyFill="1" applyBorder="1"/>
    <xf numFmtId="0" fontId="13" fillId="5" borderId="0" xfId="0" applyFont="1" applyFill="1"/>
    <xf numFmtId="0" fontId="15" fillId="5" borderId="0" xfId="0" applyFont="1" applyFill="1" applyBorder="1" applyAlignment="1">
      <alignment horizontal="center"/>
    </xf>
    <xf numFmtId="0" fontId="14" fillId="5" borderId="0" xfId="1" applyFill="1" applyBorder="1" applyAlignment="1" applyProtection="1"/>
    <xf numFmtId="0" fontId="15" fillId="5" borderId="0" xfId="0" applyFont="1" applyFill="1" applyBorder="1"/>
    <xf numFmtId="0" fontId="12" fillId="0" borderId="0" xfId="0" quotePrefix="1" applyFont="1" applyFill="1" applyBorder="1" applyAlignment="1">
      <alignment horizontal="left"/>
    </xf>
    <xf numFmtId="0" fontId="20" fillId="0" borderId="0" xfId="0" applyFont="1" applyFill="1" applyBorder="1" applyAlignment="1">
      <alignment horizontal="center"/>
    </xf>
    <xf numFmtId="0" fontId="12" fillId="0" borderId="0" xfId="0" applyFont="1" applyFill="1" applyBorder="1"/>
    <xf numFmtId="4" fontId="9" fillId="0" borderId="4" xfId="3" applyNumberFormat="1" applyFont="1" applyFill="1" applyBorder="1" applyAlignment="1">
      <alignment horizontal="center"/>
    </xf>
    <xf numFmtId="4" fontId="9" fillId="0" borderId="38" xfId="3" applyNumberFormat="1" applyFont="1" applyFill="1" applyBorder="1" applyAlignment="1">
      <alignment horizontal="center"/>
    </xf>
    <xf numFmtId="166" fontId="9" fillId="0" borderId="5" xfId="3" applyNumberFormat="1" applyFont="1" applyFill="1" applyBorder="1" applyAlignment="1">
      <alignment horizontal="center"/>
    </xf>
    <xf numFmtId="4" fontId="9" fillId="0" borderId="6" xfId="3" applyNumberFormat="1" applyFont="1" applyFill="1" applyBorder="1" applyAlignment="1">
      <alignment horizontal="center"/>
    </xf>
    <xf numFmtId="4" fontId="19" fillId="0" borderId="2" xfId="3" applyNumberFormat="1" applyFont="1" applyFill="1" applyBorder="1"/>
    <xf numFmtId="4" fontId="19" fillId="0" borderId="8" xfId="3" applyNumberFormat="1" applyFont="1" applyFill="1" applyBorder="1"/>
    <xf numFmtId="4" fontId="19" fillId="0" borderId="39" xfId="3" applyNumberFormat="1" applyFont="1" applyFill="1" applyBorder="1"/>
    <xf numFmtId="166" fontId="19" fillId="0" borderId="9" xfId="3" applyNumberFormat="1" applyFont="1" applyFill="1" applyBorder="1"/>
    <xf numFmtId="4" fontId="19" fillId="0" borderId="10" xfId="3" applyNumberFormat="1" applyFont="1" applyFill="1" applyBorder="1"/>
    <xf numFmtId="4" fontId="19" fillId="0" borderId="8" xfId="3" applyNumberFormat="1" applyFont="1" applyFill="1" applyBorder="1" applyAlignment="1">
      <alignment horizontal="left"/>
    </xf>
    <xf numFmtId="4" fontId="19" fillId="0" borderId="39" xfId="3" applyNumberFormat="1" applyFont="1" applyFill="1" applyBorder="1" applyAlignment="1">
      <alignment horizontal="left"/>
    </xf>
    <xf numFmtId="4" fontId="19" fillId="0" borderId="3" xfId="3" applyNumberFormat="1" applyFont="1" applyFill="1" applyBorder="1"/>
    <xf numFmtId="4" fontId="19" fillId="0" borderId="15" xfId="3" applyNumberFormat="1" applyFont="1" applyFill="1" applyBorder="1"/>
    <xf numFmtId="166" fontId="19" fillId="0" borderId="1" xfId="3" applyNumberFormat="1" applyFont="1" applyFill="1" applyBorder="1"/>
    <xf numFmtId="4" fontId="19" fillId="0" borderId="11" xfId="3" applyNumberFormat="1" applyFont="1" applyBorder="1"/>
    <xf numFmtId="4" fontId="19" fillId="0" borderId="40" xfId="3" applyNumberFormat="1" applyFont="1" applyBorder="1"/>
    <xf numFmtId="166" fontId="19" fillId="0" borderId="12" xfId="3" applyNumberFormat="1" applyFont="1" applyBorder="1"/>
    <xf numFmtId="4" fontId="19" fillId="0" borderId="13" xfId="3" applyNumberFormat="1" applyFont="1" applyBorder="1"/>
    <xf numFmtId="4" fontId="28" fillId="0" borderId="19" xfId="3" applyNumberFormat="1" applyFont="1" applyFill="1" applyBorder="1" applyAlignment="1">
      <alignment horizontal="right" vertical="center"/>
    </xf>
    <xf numFmtId="4" fontId="11" fillId="2" borderId="41" xfId="3" applyNumberFormat="1" applyFont="1" applyFill="1" applyBorder="1" applyAlignment="1">
      <alignment horizontal="center" vertical="center" wrapText="1"/>
    </xf>
    <xf numFmtId="0" fontId="4" fillId="5" borderId="0" xfId="0" applyFont="1" applyFill="1" applyBorder="1" applyAlignment="1">
      <alignment horizontal="justify" vertical="top" wrapText="1"/>
    </xf>
    <xf numFmtId="0" fontId="0" fillId="5" borderId="0" xfId="0" applyFill="1" applyAlignment="1">
      <alignment horizontal="justify" vertical="top" wrapText="1"/>
    </xf>
    <xf numFmtId="0" fontId="36" fillId="5" borderId="0" xfId="0" applyFont="1" applyFill="1" applyBorder="1" applyAlignment="1">
      <alignment horizontal="left"/>
    </xf>
    <xf numFmtId="0" fontId="12" fillId="5" borderId="0" xfId="0" applyFont="1" applyFill="1" applyAlignment="1">
      <alignment horizontal="center" vertical="top" wrapText="1"/>
    </xf>
    <xf numFmtId="0" fontId="12" fillId="5" borderId="0" xfId="0" applyFont="1" applyFill="1" applyBorder="1" applyAlignment="1">
      <alignment horizontal="center" vertical="top" wrapText="1"/>
    </xf>
    <xf numFmtId="0" fontId="12" fillId="5" borderId="0" xfId="0" applyFont="1" applyFill="1" applyAlignment="1">
      <alignment horizontal="left" vertical="top" wrapText="1"/>
    </xf>
    <xf numFmtId="0" fontId="26" fillId="5" borderId="0" xfId="0" applyFont="1" applyFill="1" applyAlignment="1">
      <alignment horizontal="justify" wrapText="1"/>
    </xf>
    <xf numFmtId="164" fontId="40" fillId="5" borderId="1" xfId="0" applyNumberFormat="1" applyFont="1" applyFill="1" applyBorder="1" applyAlignment="1">
      <alignment vertical="center"/>
    </xf>
    <xf numFmtId="164" fontId="41" fillId="5" borderId="1" xfId="0" applyNumberFormat="1" applyFont="1" applyFill="1" applyBorder="1" applyAlignment="1">
      <alignment vertical="center"/>
    </xf>
    <xf numFmtId="0" fontId="40" fillId="5" borderId="42" xfId="0" applyFont="1" applyFill="1" applyBorder="1" applyAlignment="1">
      <alignment vertical="center"/>
    </xf>
    <xf numFmtId="0" fontId="33" fillId="5" borderId="45" xfId="0" applyFont="1" applyFill="1" applyBorder="1" applyAlignment="1">
      <alignment horizontal="center" vertical="center"/>
    </xf>
    <xf numFmtId="0" fontId="33" fillId="5" borderId="7" xfId="0" applyFont="1" applyFill="1" applyBorder="1" applyAlignment="1">
      <alignment horizontal="center" vertical="center"/>
    </xf>
    <xf numFmtId="0" fontId="39" fillId="5" borderId="0" xfId="0" applyFont="1" applyFill="1" applyBorder="1" applyAlignment="1">
      <alignment horizontal="center" vertical="center"/>
    </xf>
    <xf numFmtId="0" fontId="39" fillId="5" borderId="42" xfId="0" applyFont="1" applyFill="1" applyBorder="1" applyAlignment="1">
      <alignment horizontal="center" vertical="center"/>
    </xf>
    <xf numFmtId="0" fontId="39" fillId="5" borderId="16" xfId="0" applyFont="1" applyFill="1" applyBorder="1" applyAlignment="1">
      <alignment horizontal="center" vertical="center"/>
    </xf>
    <xf numFmtId="0" fontId="39" fillId="5" borderId="1" xfId="0" applyFont="1" applyFill="1" applyBorder="1" applyAlignment="1">
      <alignment horizontal="center" vertical="center"/>
    </xf>
    <xf numFmtId="0" fontId="0" fillId="5" borderId="42" xfId="0" applyFill="1" applyBorder="1"/>
    <xf numFmtId="0" fontId="41" fillId="5" borderId="16" xfId="0" applyFont="1" applyFill="1" applyBorder="1" applyAlignment="1">
      <alignment horizontal="left" vertical="center"/>
    </xf>
    <xf numFmtId="14" fontId="41" fillId="5" borderId="1" xfId="0" applyNumberFormat="1" applyFont="1" applyFill="1" applyBorder="1" applyAlignment="1">
      <alignment horizontal="center" vertical="center"/>
    </xf>
    <xf numFmtId="1" fontId="41" fillId="5" borderId="14" xfId="0" applyNumberFormat="1" applyFont="1" applyFill="1" applyBorder="1" applyAlignment="1">
      <alignment horizontal="center" vertical="center"/>
    </xf>
    <xf numFmtId="165" fontId="41" fillId="5" borderId="14" xfId="0" applyNumberFormat="1" applyFont="1" applyFill="1" applyBorder="1" applyAlignment="1">
      <alignment horizontal="center" vertical="center"/>
    </xf>
    <xf numFmtId="165" fontId="0" fillId="5" borderId="42" xfId="0" applyNumberFormat="1" applyFill="1" applyBorder="1"/>
    <xf numFmtId="165" fontId="42" fillId="5" borderId="1" xfId="0" applyNumberFormat="1" applyFont="1" applyFill="1" applyBorder="1" applyAlignment="1">
      <alignment horizontal="center" vertical="center"/>
    </xf>
    <xf numFmtId="0" fontId="41" fillId="5" borderId="23" xfId="0" applyFont="1" applyFill="1" applyBorder="1" applyAlignment="1">
      <alignment horizontal="left" vertical="center"/>
    </xf>
    <xf numFmtId="0" fontId="41" fillId="5" borderId="0" xfId="0" applyFont="1" applyFill="1" applyBorder="1" applyAlignment="1">
      <alignment horizontal="left" vertical="center"/>
    </xf>
    <xf numFmtId="165" fontId="41" fillId="5" borderId="0" xfId="0" applyNumberFormat="1" applyFont="1" applyFill="1" applyBorder="1" applyAlignment="1">
      <alignment horizontal="center" vertical="center"/>
    </xf>
    <xf numFmtId="0" fontId="39" fillId="5" borderId="1" xfId="0" applyFont="1" applyFill="1" applyBorder="1" applyAlignment="1">
      <alignment horizontal="center" vertical="center" wrapText="1"/>
    </xf>
    <xf numFmtId="0" fontId="41" fillId="5" borderId="23" xfId="0" applyFont="1" applyFill="1" applyBorder="1" applyAlignment="1">
      <alignment vertical="center"/>
    </xf>
    <xf numFmtId="0" fontId="41" fillId="5" borderId="0" xfId="0" applyFont="1" applyFill="1" applyBorder="1" applyAlignment="1">
      <alignment vertical="center"/>
    </xf>
    <xf numFmtId="0" fontId="41" fillId="5" borderId="42" xfId="0" applyFont="1" applyFill="1" applyBorder="1" applyAlignment="1">
      <alignment vertical="center"/>
    </xf>
    <xf numFmtId="0" fontId="41" fillId="5" borderId="45" xfId="0" applyFont="1" applyFill="1" applyBorder="1" applyAlignment="1">
      <alignment vertical="center"/>
    </xf>
    <xf numFmtId="0" fontId="41" fillId="5" borderId="7" xfId="0" applyFont="1" applyFill="1" applyBorder="1" applyAlignment="1">
      <alignment vertical="center"/>
    </xf>
    <xf numFmtId="0" fontId="41" fillId="5" borderId="46" xfId="0" applyFont="1" applyFill="1" applyBorder="1" applyAlignment="1">
      <alignment vertical="center"/>
    </xf>
    <xf numFmtId="0" fontId="0" fillId="5" borderId="0" xfId="0" applyFill="1" applyAlignment="1">
      <alignment horizontal="justify" vertical="justify" wrapText="1"/>
    </xf>
    <xf numFmtId="0" fontId="15" fillId="0" borderId="0" xfId="0" applyFont="1" applyAlignment="1">
      <alignment wrapText="1"/>
    </xf>
    <xf numFmtId="0" fontId="15" fillId="0" borderId="0" xfId="0" applyFont="1" applyAlignment="1"/>
    <xf numFmtId="0" fontId="12" fillId="0" borderId="0" xfId="0" applyFont="1" applyAlignment="1">
      <alignment horizontal="center" wrapText="1"/>
    </xf>
    <xf numFmtId="0" fontId="15" fillId="0" borderId="0" xfId="0" applyFont="1" applyAlignment="1">
      <alignment horizontal="justify" vertical="center" wrapText="1"/>
    </xf>
    <xf numFmtId="0" fontId="39" fillId="5" borderId="23" xfId="0" applyFont="1" applyFill="1" applyBorder="1" applyAlignment="1">
      <alignment vertical="center"/>
    </xf>
    <xf numFmtId="0" fontId="11" fillId="7" borderId="4" xfId="3" applyFont="1" applyFill="1" applyBorder="1" applyAlignment="1">
      <alignment horizontal="center"/>
    </xf>
    <xf numFmtId="0" fontId="11" fillId="7" borderId="3" xfId="3" applyFont="1" applyFill="1" applyBorder="1" applyAlignment="1">
      <alignment vertical="center"/>
    </xf>
    <xf numFmtId="0" fontId="0" fillId="5" borderId="0" xfId="0" applyFill="1" applyAlignment="1">
      <alignment horizontal="center"/>
    </xf>
    <xf numFmtId="0" fontId="12" fillId="5" borderId="0" xfId="0" applyFont="1" applyFill="1" applyAlignment="1">
      <alignment horizontal="left" vertical="top" wrapText="1"/>
    </xf>
    <xf numFmtId="0" fontId="6" fillId="0" borderId="0" xfId="3" applyProtection="1">
      <protection locked="0"/>
    </xf>
    <xf numFmtId="0" fontId="11" fillId="7" borderId="3" xfId="3" applyFont="1" applyFill="1" applyBorder="1" applyAlignment="1">
      <alignment vertical="center" wrapText="1"/>
    </xf>
    <xf numFmtId="14" fontId="10" fillId="4" borderId="1" xfId="3" applyNumberFormat="1" applyFont="1" applyFill="1" applyBorder="1" applyAlignment="1">
      <alignment horizontal="left"/>
    </xf>
    <xf numFmtId="0" fontId="18" fillId="0" borderId="1" xfId="4" applyFont="1" applyFill="1" applyBorder="1" applyAlignment="1" applyProtection="1">
      <alignment horizontal="left"/>
    </xf>
    <xf numFmtId="0" fontId="0" fillId="5" borderId="0" xfId="0" applyFont="1" applyFill="1" applyProtection="1">
      <protection locked="0"/>
    </xf>
    <xf numFmtId="0" fontId="0" fillId="5" borderId="0" xfId="0" applyFont="1" applyFill="1" applyAlignment="1" applyProtection="1">
      <alignment horizontal="center" vertical="center"/>
      <protection locked="0"/>
    </xf>
    <xf numFmtId="0" fontId="35" fillId="5" borderId="0" xfId="0" applyFont="1" applyFill="1" applyBorder="1" applyAlignment="1" applyProtection="1">
      <alignment vertical="center"/>
      <protection locked="0"/>
    </xf>
    <xf numFmtId="0" fontId="35" fillId="5" borderId="0" xfId="0" applyFont="1" applyFill="1" applyBorder="1" applyAlignment="1" applyProtection="1">
      <alignment horizontal="left" vertical="center"/>
      <protection locked="0"/>
    </xf>
    <xf numFmtId="0" fontId="0" fillId="5" borderId="0" xfId="0" applyFont="1" applyFill="1" applyBorder="1" applyAlignment="1" applyProtection="1">
      <alignment horizontal="left"/>
      <protection locked="0"/>
    </xf>
    <xf numFmtId="0" fontId="0" fillId="5" borderId="0" xfId="0" applyFont="1" applyFill="1" applyAlignment="1" applyProtection="1">
      <alignment vertical="center"/>
      <protection locked="0"/>
    </xf>
    <xf numFmtId="43" fontId="34" fillId="5" borderId="1" xfId="2" applyFont="1" applyFill="1" applyBorder="1" applyAlignment="1" applyProtection="1">
      <alignment vertical="center" wrapText="1"/>
      <protection locked="0"/>
    </xf>
    <xf numFmtId="165" fontId="0" fillId="5" borderId="1" xfId="0" applyNumberFormat="1" applyFont="1" applyFill="1" applyBorder="1" applyProtection="1">
      <protection locked="0"/>
    </xf>
    <xf numFmtId="14" fontId="0" fillId="5" borderId="16" xfId="0" applyNumberFormat="1" applyFont="1" applyFill="1" applyBorder="1" applyAlignment="1" applyProtection="1">
      <alignment horizontal="center"/>
      <protection locked="0"/>
    </xf>
    <xf numFmtId="0" fontId="0" fillId="5" borderId="15" xfId="0" applyFont="1" applyFill="1" applyBorder="1" applyAlignment="1" applyProtection="1">
      <alignment horizontal="center"/>
      <protection locked="0"/>
    </xf>
    <xf numFmtId="0" fontId="0" fillId="5" borderId="1" xfId="0" applyFont="1" applyFill="1" applyBorder="1" applyProtection="1">
      <protection locked="0"/>
    </xf>
    <xf numFmtId="14" fontId="34" fillId="5" borderId="1" xfId="2" applyNumberFormat="1" applyFont="1" applyFill="1" applyBorder="1" applyAlignment="1" applyProtection="1">
      <alignment vertical="center" wrapText="1"/>
      <protection locked="0"/>
    </xf>
    <xf numFmtId="0" fontId="0" fillId="5" borderId="1" xfId="0" applyFont="1" applyFill="1" applyBorder="1" applyAlignment="1" applyProtection="1">
      <alignment horizontal="left" vertical="justify" wrapText="1"/>
      <protection locked="0"/>
    </xf>
    <xf numFmtId="0" fontId="0" fillId="5" borderId="1" xfId="0" applyFont="1" applyFill="1" applyBorder="1" applyAlignment="1" applyProtection="1">
      <alignment horizontal="left"/>
      <protection locked="0"/>
    </xf>
    <xf numFmtId="0" fontId="0" fillId="5" borderId="1" xfId="0" applyFont="1" applyFill="1" applyBorder="1" applyAlignment="1" applyProtection="1">
      <alignment horizontal="center"/>
      <protection locked="0"/>
    </xf>
    <xf numFmtId="0" fontId="35" fillId="5" borderId="0" xfId="0" applyFont="1" applyFill="1" applyAlignment="1" applyProtection="1">
      <alignment horizontal="justify" vertical="center"/>
      <protection locked="0"/>
    </xf>
    <xf numFmtId="165" fontId="0" fillId="5" borderId="0" xfId="0" applyNumberFormat="1" applyFont="1" applyFill="1" applyProtection="1">
      <protection locked="0"/>
    </xf>
    <xf numFmtId="0" fontId="0" fillId="5" borderId="0" xfId="0" applyFont="1" applyFill="1" applyAlignment="1" applyProtection="1">
      <alignment horizontal="left" vertical="center"/>
      <protection locked="0"/>
    </xf>
    <xf numFmtId="0" fontId="0" fillId="5" borderId="0" xfId="0" applyFont="1" applyFill="1" applyBorder="1" applyAlignment="1" applyProtection="1">
      <alignment horizontal="center"/>
      <protection locked="0"/>
    </xf>
    <xf numFmtId="0" fontId="35" fillId="5" borderId="0" xfId="0" applyFont="1" applyFill="1" applyAlignment="1" applyProtection="1">
      <alignment vertical="center"/>
      <protection locked="0"/>
    </xf>
    <xf numFmtId="0" fontId="12" fillId="5" borderId="0" xfId="0" applyFont="1" applyFill="1" applyProtection="1">
      <protection locked="0"/>
    </xf>
    <xf numFmtId="43" fontId="34" fillId="5" borderId="1" xfId="2" applyFont="1" applyFill="1" applyBorder="1" applyAlignment="1" applyProtection="1">
      <alignment vertical="center" wrapText="1"/>
    </xf>
    <xf numFmtId="0" fontId="35" fillId="5" borderId="1" xfId="0" applyFont="1" applyFill="1" applyBorder="1" applyAlignment="1" applyProtection="1">
      <alignment horizontal="center" vertical="center" wrapText="1"/>
      <protection locked="0"/>
    </xf>
    <xf numFmtId="0" fontId="35" fillId="7" borderId="16" xfId="0" applyFont="1" applyFill="1" applyBorder="1" applyAlignment="1" applyProtection="1">
      <alignment vertical="center" wrapText="1"/>
      <protection locked="0"/>
    </xf>
    <xf numFmtId="0" fontId="34" fillId="5" borderId="1" xfId="2" applyNumberFormat="1" applyFont="1" applyFill="1" applyBorder="1" applyAlignment="1" applyProtection="1">
      <alignment vertical="center" wrapText="1"/>
      <protection locked="0"/>
    </xf>
    <xf numFmtId="0" fontId="10" fillId="4" borderId="1" xfId="3" applyFont="1" applyFill="1" applyBorder="1" applyAlignment="1">
      <alignment horizontal="center"/>
    </xf>
    <xf numFmtId="0" fontId="17" fillId="4" borderId="1" xfId="3" applyFont="1" applyFill="1" applyBorder="1" applyAlignment="1">
      <alignment horizontal="center"/>
    </xf>
    <xf numFmtId="0" fontId="10" fillId="0" borderId="1" xfId="3" applyFont="1" applyBorder="1" applyAlignment="1" applyProtection="1">
      <alignment horizontal="center"/>
      <protection locked="0"/>
    </xf>
    <xf numFmtId="0" fontId="17" fillId="0" borderId="1" xfId="3" applyFont="1" applyBorder="1" applyAlignment="1" applyProtection="1">
      <alignment horizontal="center"/>
      <protection locked="0"/>
    </xf>
    <xf numFmtId="0" fontId="25" fillId="5" borderId="0" xfId="0" applyFont="1" applyFill="1" applyAlignment="1">
      <alignment horizontal="center"/>
    </xf>
    <xf numFmtId="0" fontId="32" fillId="5" borderId="0" xfId="0" applyFont="1" applyFill="1" applyBorder="1" applyAlignment="1">
      <alignment horizontal="center"/>
    </xf>
    <xf numFmtId="0" fontId="0" fillId="5" borderId="0" xfId="0" applyFill="1" applyBorder="1" applyAlignment="1">
      <alignment horizontal="left"/>
    </xf>
    <xf numFmtId="0" fontId="13" fillId="5" borderId="0" xfId="0" applyFont="1" applyFill="1" applyAlignment="1">
      <alignment horizontal="left"/>
    </xf>
    <xf numFmtId="0" fontId="15" fillId="5" borderId="0" xfId="0" applyFont="1" applyFill="1" applyAlignment="1">
      <alignment horizontal="justify" vertical="justify" wrapText="1"/>
    </xf>
    <xf numFmtId="0" fontId="0" fillId="5" borderId="0" xfId="0" applyFill="1" applyAlignment="1">
      <alignment horizontal="justify" vertical="justify" wrapText="1"/>
    </xf>
    <xf numFmtId="0" fontId="12" fillId="5" borderId="0" xfId="0" applyFont="1" applyFill="1" applyAlignment="1">
      <alignment horizontal="left" vertical="top" wrapText="1"/>
    </xf>
    <xf numFmtId="0" fontId="26" fillId="5" borderId="0" xfId="0" applyFont="1" applyFill="1" applyAlignment="1">
      <alignment horizontal="justify" wrapText="1"/>
    </xf>
    <xf numFmtId="0" fontId="36" fillId="6" borderId="0" xfId="0" applyFont="1" applyFill="1" applyBorder="1" applyAlignment="1">
      <alignment horizontal="left"/>
    </xf>
    <xf numFmtId="0" fontId="36" fillId="6" borderId="42" xfId="0" applyFont="1" applyFill="1" applyBorder="1" applyAlignment="1">
      <alignment horizontal="left"/>
    </xf>
    <xf numFmtId="0" fontId="0" fillId="5" borderId="0" xfId="0" applyFill="1" applyBorder="1" applyAlignment="1">
      <alignment horizontal="justify" vertical="justify" wrapText="1"/>
    </xf>
    <xf numFmtId="0" fontId="12" fillId="5" borderId="0" xfId="0" applyFont="1" applyFill="1" applyBorder="1" applyAlignment="1">
      <alignment horizontal="justify" vertical="justify" wrapText="1"/>
    </xf>
    <xf numFmtId="0" fontId="5" fillId="5" borderId="0" xfId="0" applyFont="1" applyFill="1" applyAlignment="1">
      <alignment horizontal="center"/>
    </xf>
    <xf numFmtId="0" fontId="27" fillId="5" borderId="0" xfId="0" applyFont="1" applyFill="1" applyAlignment="1">
      <alignment horizontal="center"/>
    </xf>
    <xf numFmtId="0" fontId="12" fillId="0" borderId="0" xfId="0" applyFont="1" applyFill="1" applyAlignment="1">
      <alignment horizontal="center"/>
    </xf>
    <xf numFmtId="0" fontId="5" fillId="0" borderId="0" xfId="0" quotePrefix="1" applyFont="1" applyFill="1" applyAlignment="1">
      <alignment horizontal="center"/>
    </xf>
    <xf numFmtId="0" fontId="5" fillId="0" borderId="0" xfId="0" applyFont="1" applyFill="1" applyAlignment="1">
      <alignment horizontal="center"/>
    </xf>
    <xf numFmtId="0" fontId="2" fillId="0" borderId="0" xfId="0" applyFont="1" applyFill="1" applyAlignment="1">
      <alignment horizontal="center"/>
    </xf>
    <xf numFmtId="0" fontId="2" fillId="0" borderId="0" xfId="0" quotePrefix="1" applyFont="1" applyFill="1" applyAlignment="1">
      <alignment horizontal="center"/>
    </xf>
    <xf numFmtId="0" fontId="0" fillId="0" borderId="26" xfId="0" applyFill="1" applyBorder="1"/>
    <xf numFmtId="0" fontId="0" fillId="0" borderId="17" xfId="0" applyFill="1" applyBorder="1"/>
    <xf numFmtId="0" fontId="12" fillId="0" borderId="16" xfId="0" applyFont="1" applyFill="1" applyBorder="1"/>
    <xf numFmtId="0" fontId="12" fillId="0" borderId="15" xfId="0" applyFont="1" applyFill="1" applyBorder="1"/>
    <xf numFmtId="0" fontId="12" fillId="0" borderId="16" xfId="0" applyFont="1" applyFill="1" applyBorder="1" applyAlignment="1">
      <alignment horizontal="left"/>
    </xf>
    <xf numFmtId="0" fontId="12" fillId="0" borderId="15" xfId="0" quotePrefix="1" applyFont="1" applyFill="1" applyBorder="1" applyAlignment="1">
      <alignment horizontal="left"/>
    </xf>
    <xf numFmtId="0" fontId="12" fillId="0" borderId="16" xfId="0" applyFont="1" applyFill="1" applyBorder="1" applyAlignment="1">
      <alignment horizontal="center"/>
    </xf>
    <xf numFmtId="0" fontId="12" fillId="0" borderId="15" xfId="0" applyFont="1" applyFill="1" applyBorder="1" applyAlignment="1">
      <alignment horizontal="center"/>
    </xf>
    <xf numFmtId="0" fontId="15" fillId="0" borderId="26" xfId="0" applyFont="1" applyFill="1" applyBorder="1"/>
    <xf numFmtId="0" fontId="12" fillId="0" borderId="26" xfId="0" applyFont="1" applyFill="1" applyBorder="1"/>
    <xf numFmtId="0" fontId="12" fillId="0" borderId="16" xfId="0" quotePrefix="1" applyFont="1" applyFill="1" applyBorder="1" applyAlignment="1">
      <alignment horizontal="left"/>
    </xf>
    <xf numFmtId="0" fontId="15" fillId="0" borderId="0" xfId="0" applyFont="1" applyFill="1" applyAlignment="1">
      <alignment horizontal="center"/>
    </xf>
    <xf numFmtId="0" fontId="0" fillId="0" borderId="0" xfId="0" applyFill="1" applyAlignment="1">
      <alignment horizontal="center"/>
    </xf>
    <xf numFmtId="0" fontId="12" fillId="0" borderId="15" xfId="0" applyFont="1" applyFill="1" applyBorder="1" applyAlignment="1">
      <alignment horizontal="left"/>
    </xf>
    <xf numFmtId="0" fontId="3" fillId="0" borderId="26" xfId="0" applyFont="1" applyFill="1" applyBorder="1" applyAlignment="1">
      <alignment horizontal="left"/>
    </xf>
    <xf numFmtId="0" fontId="0" fillId="0" borderId="16" xfId="0" applyFill="1" applyBorder="1"/>
    <xf numFmtId="0" fontId="0" fillId="0" borderId="15" xfId="0" applyFill="1" applyBorder="1"/>
    <xf numFmtId="0" fontId="0" fillId="0" borderId="7" xfId="0" applyFill="1" applyBorder="1"/>
    <xf numFmtId="0" fontId="3" fillId="0" borderId="0" xfId="0" quotePrefix="1" applyFont="1" applyFill="1" applyAlignment="1">
      <alignment horizontal="left" vertical="center" wrapText="1"/>
    </xf>
    <xf numFmtId="0" fontId="3" fillId="0" borderId="0" xfId="0" quotePrefix="1" applyFont="1" applyFill="1" applyAlignment="1">
      <alignment horizontal="justify" vertical="center" wrapText="1"/>
    </xf>
    <xf numFmtId="0" fontId="0" fillId="0" borderId="0" xfId="0" applyFill="1"/>
    <xf numFmtId="0" fontId="0" fillId="0" borderId="43" xfId="0" applyFill="1" applyBorder="1"/>
    <xf numFmtId="0" fontId="4" fillId="0" borderId="19" xfId="0" applyFont="1" applyFill="1" applyBorder="1" applyAlignment="1">
      <alignment horizontal="center"/>
    </xf>
    <xf numFmtId="0" fontId="12" fillId="0" borderId="44" xfId="0" applyFont="1" applyFill="1" applyBorder="1" applyAlignment="1">
      <alignment vertical="center" wrapText="1"/>
    </xf>
    <xf numFmtId="0" fontId="12" fillId="0" borderId="39" xfId="0" applyFont="1" applyFill="1" applyBorder="1" applyAlignment="1">
      <alignment vertical="center" wrapText="1"/>
    </xf>
    <xf numFmtId="0" fontId="12" fillId="0" borderId="23" xfId="0" applyFont="1" applyFill="1" applyBorder="1" applyAlignment="1">
      <alignment vertical="center" wrapText="1"/>
    </xf>
    <xf numFmtId="0" fontId="12" fillId="0" borderId="42" xfId="0" applyFont="1" applyFill="1" applyBorder="1" applyAlignment="1">
      <alignment vertical="center" wrapText="1"/>
    </xf>
    <xf numFmtId="0" fontId="12" fillId="0" borderId="45" xfId="0" applyFont="1" applyFill="1" applyBorder="1" applyAlignment="1">
      <alignment vertical="center" wrapText="1"/>
    </xf>
    <xf numFmtId="0" fontId="12" fillId="0" borderId="46" xfId="0" applyFont="1" applyFill="1" applyBorder="1" applyAlignment="1">
      <alignment vertical="center" wrapText="1"/>
    </xf>
    <xf numFmtId="0" fontId="3" fillId="0" borderId="44" xfId="0" applyFont="1" applyFill="1" applyBorder="1" applyAlignment="1">
      <alignment horizontal="justify" vertical="top" wrapText="1"/>
    </xf>
    <xf numFmtId="0" fontId="3" fillId="0" borderId="34" xfId="0" applyFont="1" applyFill="1" applyBorder="1" applyAlignment="1">
      <alignment horizontal="justify" vertical="top" wrapText="1"/>
    </xf>
    <xf numFmtId="0" fontId="3" fillId="0" borderId="39" xfId="0" applyFont="1" applyFill="1" applyBorder="1" applyAlignment="1">
      <alignment horizontal="justify" vertical="top" wrapText="1"/>
    </xf>
    <xf numFmtId="0" fontId="3" fillId="0" borderId="23"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42" xfId="0" applyFont="1" applyFill="1" applyBorder="1" applyAlignment="1">
      <alignment horizontal="justify" vertical="top" wrapText="1"/>
    </xf>
    <xf numFmtId="0" fontId="3" fillId="0" borderId="45" xfId="0" applyFont="1" applyFill="1" applyBorder="1" applyAlignment="1">
      <alignment horizontal="justify" vertical="top" wrapText="1"/>
    </xf>
    <xf numFmtId="0" fontId="3" fillId="0" borderId="7" xfId="0" applyFont="1" applyFill="1" applyBorder="1" applyAlignment="1">
      <alignment horizontal="justify" vertical="top" wrapText="1"/>
    </xf>
    <xf numFmtId="0" fontId="3" fillId="0" borderId="46" xfId="0" applyFont="1" applyFill="1" applyBorder="1" applyAlignment="1">
      <alignment horizontal="justify" vertical="top" wrapText="1"/>
    </xf>
    <xf numFmtId="0" fontId="23" fillId="0" borderId="0" xfId="3" applyFont="1" applyFill="1" applyBorder="1" applyAlignment="1">
      <alignment horizontal="center"/>
    </xf>
    <xf numFmtId="0" fontId="7" fillId="0" borderId="0" xfId="3" quotePrefix="1" applyFont="1" applyAlignment="1">
      <alignment horizontal="center"/>
    </xf>
    <xf numFmtId="0" fontId="9" fillId="0" borderId="0" xfId="3" applyFont="1" applyAlignment="1">
      <alignment horizontal="center"/>
    </xf>
    <xf numFmtId="43" fontId="15" fillId="5" borderId="1" xfId="2" applyFont="1" applyFill="1" applyBorder="1" applyAlignment="1" applyProtection="1">
      <alignment horizontal="center"/>
      <protection locked="0"/>
    </xf>
    <xf numFmtId="14" fontId="34" fillId="7" borderId="16" xfId="2" applyNumberFormat="1" applyFont="1" applyFill="1" applyBorder="1" applyAlignment="1" applyProtection="1">
      <alignment horizontal="center" vertical="center" wrapText="1"/>
      <protection locked="0"/>
    </xf>
    <xf numFmtId="14" fontId="34" fillId="7" borderId="43" xfId="2" applyNumberFormat="1" applyFont="1" applyFill="1" applyBorder="1" applyAlignment="1" applyProtection="1">
      <alignment horizontal="center" vertical="center" wrapText="1"/>
      <protection locked="0"/>
    </xf>
    <xf numFmtId="14" fontId="34" fillId="7" borderId="15" xfId="2" applyNumberFormat="1"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wrapText="1"/>
      <protection locked="0"/>
    </xf>
    <xf numFmtId="43" fontId="38" fillId="5" borderId="1" xfId="2" applyFont="1" applyFill="1" applyBorder="1" applyAlignment="1" applyProtection="1">
      <alignment horizontal="center"/>
      <protection locked="0"/>
    </xf>
    <xf numFmtId="0" fontId="0" fillId="5" borderId="34" xfId="0" applyFont="1" applyFill="1" applyBorder="1" applyAlignment="1" applyProtection="1">
      <alignment horizontal="center"/>
      <protection locked="0"/>
    </xf>
    <xf numFmtId="0" fontId="0" fillId="5" borderId="7" xfId="0" applyFont="1" applyFill="1" applyBorder="1" applyAlignment="1" applyProtection="1">
      <alignment horizontal="center"/>
      <protection locked="0"/>
    </xf>
    <xf numFmtId="0" fontId="35" fillId="5" borderId="16" xfId="0" applyFont="1" applyFill="1" applyBorder="1" applyAlignment="1" applyProtection="1">
      <alignment horizontal="center" vertical="center" wrapText="1"/>
      <protection locked="0"/>
    </xf>
    <xf numFmtId="0" fontId="35" fillId="5" borderId="15" xfId="0" applyFont="1" applyFill="1" applyBorder="1" applyAlignment="1" applyProtection="1">
      <alignment horizontal="center" vertical="center" wrapText="1"/>
      <protection locked="0"/>
    </xf>
    <xf numFmtId="43" fontId="34" fillId="7" borderId="16" xfId="2" applyFont="1" applyFill="1" applyBorder="1" applyAlignment="1" applyProtection="1">
      <alignment horizontal="center" vertical="center" wrapText="1"/>
      <protection locked="0"/>
    </xf>
    <xf numFmtId="43" fontId="34" fillId="7" borderId="15" xfId="2" applyFont="1" applyFill="1" applyBorder="1" applyAlignment="1" applyProtection="1">
      <alignment horizontal="center" vertical="center" wrapText="1"/>
      <protection locked="0"/>
    </xf>
    <xf numFmtId="0" fontId="44" fillId="5" borderId="1" xfId="0" applyFont="1" applyFill="1" applyBorder="1" applyAlignment="1" applyProtection="1">
      <alignment horizontal="center" vertical="center" wrapText="1"/>
      <protection locked="0"/>
    </xf>
    <xf numFmtId="0" fontId="35" fillId="5" borderId="1" xfId="0" applyFont="1" applyFill="1" applyBorder="1" applyAlignment="1" applyProtection="1">
      <alignment horizontal="center" vertical="center" wrapText="1"/>
      <protection locked="0"/>
    </xf>
    <xf numFmtId="0" fontId="37" fillId="5" borderId="1" xfId="0" applyFont="1" applyFill="1" applyBorder="1" applyAlignment="1" applyProtection="1">
      <alignment horizontal="center" vertical="center" wrapText="1"/>
      <protection locked="0"/>
    </xf>
    <xf numFmtId="0" fontId="5" fillId="5" borderId="0" xfId="0" applyFont="1" applyFill="1" applyAlignment="1" applyProtection="1">
      <alignment horizontal="center" vertical="center"/>
      <protection locked="0"/>
    </xf>
    <xf numFmtId="0" fontId="15" fillId="5" borderId="0" xfId="0" applyFont="1" applyFill="1" applyAlignment="1" applyProtection="1">
      <alignment horizontal="center" vertical="center"/>
      <protection locked="0"/>
    </xf>
    <xf numFmtId="0" fontId="0" fillId="5" borderId="0" xfId="0" applyFont="1" applyFill="1" applyAlignment="1" applyProtection="1">
      <alignment horizontal="center" vertical="center"/>
      <protection locked="0"/>
    </xf>
    <xf numFmtId="0" fontId="35" fillId="5" borderId="16" xfId="0" applyFont="1" applyFill="1" applyBorder="1" applyAlignment="1" applyProtection="1">
      <alignment horizontal="left" vertical="center"/>
      <protection locked="0"/>
    </xf>
    <xf numFmtId="0" fontId="35" fillId="5" borderId="43" xfId="0" applyFont="1" applyFill="1" applyBorder="1" applyAlignment="1" applyProtection="1">
      <alignment horizontal="left" vertical="center"/>
      <protection locked="0"/>
    </xf>
    <xf numFmtId="0" fontId="35" fillId="5" borderId="15" xfId="0" applyFont="1" applyFill="1" applyBorder="1" applyAlignment="1" applyProtection="1">
      <alignment horizontal="left" vertical="center"/>
      <protection locked="0"/>
    </xf>
    <xf numFmtId="0" fontId="35" fillId="5" borderId="1" xfId="0" applyFont="1" applyFill="1" applyBorder="1" applyAlignment="1" applyProtection="1">
      <alignment horizontal="center" vertical="center"/>
      <protection locked="0"/>
    </xf>
    <xf numFmtId="0" fontId="35" fillId="5" borderId="44" xfId="0" applyFont="1" applyFill="1" applyBorder="1" applyAlignment="1" applyProtection="1">
      <alignment horizontal="center" vertical="center" wrapText="1"/>
      <protection locked="0"/>
    </xf>
    <xf numFmtId="0" fontId="35" fillId="5" borderId="39" xfId="0" applyFont="1" applyFill="1" applyBorder="1" applyAlignment="1" applyProtection="1">
      <alignment horizontal="center" vertical="center" wrapText="1"/>
      <protection locked="0"/>
    </xf>
    <xf numFmtId="0" fontId="35" fillId="5" borderId="45" xfId="0" applyFont="1" applyFill="1" applyBorder="1" applyAlignment="1" applyProtection="1">
      <alignment horizontal="center" vertical="center" wrapText="1"/>
      <protection locked="0"/>
    </xf>
    <xf numFmtId="0" fontId="35" fillId="5" borderId="46" xfId="0" applyFont="1" applyFill="1" applyBorder="1" applyAlignment="1" applyProtection="1">
      <alignment horizontal="center" vertical="center" wrapText="1"/>
      <protection locked="0"/>
    </xf>
    <xf numFmtId="0" fontId="35" fillId="5" borderId="9" xfId="0" applyFont="1" applyFill="1" applyBorder="1" applyAlignment="1" applyProtection="1">
      <alignment horizontal="center" vertical="center" wrapText="1"/>
      <protection locked="0"/>
    </xf>
    <xf numFmtId="0" fontId="35" fillId="5" borderId="14" xfId="0" applyFont="1" applyFill="1" applyBorder="1" applyAlignment="1" applyProtection="1">
      <alignment horizontal="center" vertical="center" wrapText="1"/>
      <protection locked="0"/>
    </xf>
    <xf numFmtId="0" fontId="10" fillId="0" borderId="0" xfId="3" applyFont="1" applyAlignment="1" applyProtection="1">
      <alignment vertical="top" wrapText="1"/>
      <protection locked="0"/>
    </xf>
    <xf numFmtId="0" fontId="29" fillId="0" borderId="0" xfId="3" applyFont="1" applyAlignment="1" applyProtection="1">
      <alignment horizontal="center"/>
      <protection locked="0"/>
    </xf>
    <xf numFmtId="0" fontId="5" fillId="0" borderId="0" xfId="0" applyFont="1" applyAlignment="1" applyProtection="1">
      <alignment horizontal="center"/>
      <protection locked="0"/>
    </xf>
    <xf numFmtId="0" fontId="6" fillId="0" borderId="0" xfId="3" applyProtection="1">
      <protection locked="0"/>
    </xf>
    <xf numFmtId="0" fontId="22" fillId="0" borderId="0" xfId="3" applyFont="1" applyAlignment="1" applyProtection="1">
      <alignment horizontal="center"/>
      <protection locked="0"/>
    </xf>
    <xf numFmtId="4" fontId="6" fillId="0" borderId="7" xfId="3" applyNumberFormat="1" applyBorder="1"/>
    <xf numFmtId="4" fontId="10" fillId="0" borderId="0" xfId="3" applyNumberFormat="1" applyFont="1" applyAlignment="1">
      <alignment horizontal="center"/>
    </xf>
    <xf numFmtId="4" fontId="9" fillId="0" borderId="0" xfId="3" applyNumberFormat="1" applyFont="1" applyAlignment="1" applyProtection="1">
      <alignment horizontal="center"/>
      <protection locked="0"/>
    </xf>
    <xf numFmtId="4" fontId="12" fillId="0" borderId="0" xfId="0" applyNumberFormat="1" applyFont="1" applyAlignment="1" applyProtection="1">
      <alignment horizontal="center" wrapText="1"/>
      <protection locked="0"/>
    </xf>
    <xf numFmtId="4" fontId="12" fillId="0" borderId="0" xfId="0" applyNumberFormat="1" applyFont="1" applyAlignment="1" applyProtection="1">
      <alignment horizontal="center"/>
      <protection locked="0"/>
    </xf>
    <xf numFmtId="4" fontId="6" fillId="0" borderId="0" xfId="3" applyNumberFormat="1" applyProtection="1">
      <protection locked="0"/>
    </xf>
    <xf numFmtId="4" fontId="22" fillId="0" borderId="0" xfId="3" applyNumberFormat="1" applyFont="1" applyAlignment="1" applyProtection="1">
      <alignment horizontal="center"/>
      <protection locked="0"/>
    </xf>
    <xf numFmtId="0" fontId="0" fillId="5" borderId="34" xfId="0" applyFill="1" applyBorder="1" applyAlignment="1">
      <alignment horizontal="center"/>
    </xf>
    <xf numFmtId="0" fontId="0" fillId="5" borderId="0" xfId="0" applyFill="1" applyAlignment="1">
      <alignment horizontal="center"/>
    </xf>
    <xf numFmtId="0" fontId="41" fillId="5" borderId="0" xfId="0" applyFont="1" applyFill="1" applyAlignment="1">
      <alignment horizontal="center" vertical="center"/>
    </xf>
    <xf numFmtId="0" fontId="33" fillId="5" borderId="23" xfId="0" applyFont="1" applyFill="1" applyBorder="1" applyAlignment="1">
      <alignment horizontal="left" vertical="center"/>
    </xf>
    <xf numFmtId="0" fontId="33" fillId="5" borderId="0" xfId="0" applyFont="1" applyFill="1" applyBorder="1" applyAlignment="1">
      <alignment horizontal="left" vertical="center"/>
    </xf>
    <xf numFmtId="0" fontId="33" fillId="5" borderId="42" xfId="0" applyFont="1" applyFill="1" applyBorder="1" applyAlignment="1">
      <alignment horizontal="left" vertical="center"/>
    </xf>
    <xf numFmtId="0" fontId="42" fillId="5" borderId="16" xfId="0" applyFont="1" applyFill="1" applyBorder="1" applyAlignment="1">
      <alignment horizontal="center" vertical="center"/>
    </xf>
    <xf numFmtId="0" fontId="42" fillId="5" borderId="43" xfId="0" applyFont="1" applyFill="1" applyBorder="1" applyAlignment="1">
      <alignment horizontal="center" vertical="center"/>
    </xf>
    <xf numFmtId="0" fontId="42" fillId="5" borderId="15" xfId="0" applyFont="1" applyFill="1" applyBorder="1" applyAlignment="1">
      <alignment horizontal="center" vertical="center"/>
    </xf>
    <xf numFmtId="0" fontId="39" fillId="5" borderId="1" xfId="0" applyFont="1" applyFill="1" applyBorder="1" applyAlignment="1">
      <alignment horizontal="left" vertical="center"/>
    </xf>
    <xf numFmtId="0" fontId="39" fillId="5" borderId="44" xfId="0" applyFont="1" applyFill="1" applyBorder="1" applyAlignment="1">
      <alignment horizontal="center" vertical="center"/>
    </xf>
    <xf numFmtId="0" fontId="39" fillId="5" borderId="34" xfId="0" applyFont="1" applyFill="1" applyBorder="1" applyAlignment="1">
      <alignment horizontal="center" vertical="center"/>
    </xf>
    <xf numFmtId="0" fontId="39" fillId="5" borderId="39"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7" xfId="0" applyFont="1" applyFill="1" applyBorder="1" applyAlignment="1">
      <alignment horizontal="center" vertical="center"/>
    </xf>
    <xf numFmtId="0" fontId="39" fillId="5" borderId="46" xfId="0" applyFont="1" applyFill="1" applyBorder="1" applyAlignment="1">
      <alignment horizontal="center" vertical="center"/>
    </xf>
    <xf numFmtId="164" fontId="39" fillId="5" borderId="1" xfId="0" applyNumberFormat="1" applyFont="1" applyFill="1" applyBorder="1" applyAlignment="1">
      <alignment horizontal="center" vertical="center"/>
    </xf>
    <xf numFmtId="0" fontId="39" fillId="5" borderId="23" xfId="0" applyFont="1" applyFill="1" applyBorder="1" applyAlignment="1">
      <alignment horizontal="center" vertical="center"/>
    </xf>
    <xf numFmtId="0" fontId="39" fillId="5" borderId="0" xfId="0" applyFont="1" applyFill="1" applyBorder="1" applyAlignment="1">
      <alignment horizontal="center" vertical="center"/>
    </xf>
    <xf numFmtId="0" fontId="39" fillId="5" borderId="42" xfId="0" applyFont="1" applyFill="1" applyBorder="1" applyAlignment="1">
      <alignment horizontal="center" vertical="center"/>
    </xf>
    <xf numFmtId="0" fontId="40" fillId="5" borderId="7" xfId="0" applyFont="1" applyFill="1" applyBorder="1" applyAlignment="1">
      <alignment horizontal="center" vertical="center"/>
    </xf>
    <xf numFmtId="0" fontId="40" fillId="5" borderId="46" xfId="0" applyFont="1" applyFill="1" applyBorder="1" applyAlignment="1">
      <alignment horizontal="center" vertical="center"/>
    </xf>
    <xf numFmtId="1" fontId="40" fillId="5" borderId="7" xfId="0" quotePrefix="1" applyNumberFormat="1" applyFont="1" applyFill="1" applyBorder="1" applyAlignment="1">
      <alignment horizontal="center" vertical="center"/>
    </xf>
    <xf numFmtId="1" fontId="40" fillId="5" borderId="46" xfId="0" quotePrefix="1" applyNumberFormat="1" applyFont="1" applyFill="1" applyBorder="1" applyAlignment="1">
      <alignment horizontal="center" vertical="center"/>
    </xf>
  </cellXfs>
  <cellStyles count="5">
    <cellStyle name="Hipervínculo" xfId="1" builtinId="8"/>
    <cellStyle name="Millares" xfId="2" builtinId="3"/>
    <cellStyle name="Normal" xfId="0" builtinId="0"/>
    <cellStyle name="Normal_Formularios de reportes" xfId="3"/>
    <cellStyle name="Normal_Tia tere EGRESOS_ I SEMESTRE 2002" xfId="4"/>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209550</xdr:colOff>
      <xdr:row>0</xdr:row>
      <xdr:rowOff>104775</xdr:rowOff>
    </xdr:from>
    <xdr:to>
      <xdr:col>1</xdr:col>
      <xdr:colOff>76200</xdr:colOff>
      <xdr:row>2</xdr:row>
      <xdr:rowOff>114300</xdr:rowOff>
    </xdr:to>
    <xdr:pic>
      <xdr:nvPicPr>
        <xdr:cNvPr id="2" name="Imagen 2">
          <a:extLst>
            <a:ext uri="{FF2B5EF4-FFF2-40B4-BE49-F238E27FC236}">
              <a16:creationId xmlns:a16="http://schemas.microsoft.com/office/drawing/2014/main" id="{00000000-0008-0000-0000-000081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04775"/>
          <a:ext cx="7048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568462</xdr:colOff>
      <xdr:row>0</xdr:row>
      <xdr:rowOff>57151</xdr:rowOff>
    </xdr:from>
    <xdr:to>
      <xdr:col>5</xdr:col>
      <xdr:colOff>0</xdr:colOff>
      <xdr:row>2</xdr:row>
      <xdr:rowOff>66675</xdr:rowOff>
    </xdr:to>
    <xdr:pic>
      <xdr:nvPicPr>
        <xdr:cNvPr id="11" name="Imagen 10" descr="C:\Users\mjvargas\Downloads\2022-2026.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07162" y="57151"/>
          <a:ext cx="1250813" cy="6572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0</xdr:row>
      <xdr:rowOff>76200</xdr:rowOff>
    </xdr:from>
    <xdr:to>
      <xdr:col>2</xdr:col>
      <xdr:colOff>38100</xdr:colOff>
      <xdr:row>3</xdr:row>
      <xdr:rowOff>95250</xdr:rowOff>
    </xdr:to>
    <xdr:pic>
      <xdr:nvPicPr>
        <xdr:cNvPr id="8401" name="Imagen 2">
          <a:extLst>
            <a:ext uri="{FF2B5EF4-FFF2-40B4-BE49-F238E27FC236}">
              <a16:creationId xmlns:a16="http://schemas.microsoft.com/office/drawing/2014/main" id="{00000000-0008-0000-0100-0000D1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6200"/>
          <a:ext cx="7048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285160</xdr:colOff>
      <xdr:row>0</xdr:row>
      <xdr:rowOff>142875</xdr:rowOff>
    </xdr:from>
    <xdr:to>
      <xdr:col>4</xdr:col>
      <xdr:colOff>1209675</xdr:colOff>
      <xdr:row>2</xdr:row>
      <xdr:rowOff>152400</xdr:rowOff>
    </xdr:to>
    <xdr:pic>
      <xdr:nvPicPr>
        <xdr:cNvPr id="5" name="Imagen 4" descr="C:\Users\mjvargas\Downloads\2022-2026.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76235" y="142875"/>
          <a:ext cx="924515" cy="4857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704850</xdr:colOff>
      <xdr:row>3</xdr:row>
      <xdr:rowOff>219075</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200025"/>
          <a:ext cx="7048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885825</xdr:colOff>
      <xdr:row>0</xdr:row>
      <xdr:rowOff>133350</xdr:rowOff>
    </xdr:from>
    <xdr:to>
      <xdr:col>12</xdr:col>
      <xdr:colOff>88763</xdr:colOff>
      <xdr:row>3</xdr:row>
      <xdr:rowOff>114299</xdr:rowOff>
    </xdr:to>
    <xdr:pic>
      <xdr:nvPicPr>
        <xdr:cNvPr id="4" name="Imagen 3" descr="C:\Users\mjvargas\Downloads\2022-2026.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91325" y="133350"/>
          <a:ext cx="1250813" cy="65722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114300</xdr:colOff>
      <xdr:row>0</xdr:row>
      <xdr:rowOff>307975</xdr:rowOff>
    </xdr:from>
    <xdr:to>
      <xdr:col>3</xdr:col>
      <xdr:colOff>184150</xdr:colOff>
      <xdr:row>3</xdr:row>
      <xdr:rowOff>101600</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300" y="307975"/>
          <a:ext cx="7048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88900</xdr:colOff>
      <xdr:row>0</xdr:row>
      <xdr:rowOff>279400</xdr:rowOff>
    </xdr:from>
    <xdr:to>
      <xdr:col>12</xdr:col>
      <xdr:colOff>603113</xdr:colOff>
      <xdr:row>3</xdr:row>
      <xdr:rowOff>34924</xdr:rowOff>
    </xdr:to>
    <xdr:pic>
      <xdr:nvPicPr>
        <xdr:cNvPr id="4" name="Imagen 3" descr="C:\Users\mjvargas\Downloads\2022-2026.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17000" y="279400"/>
          <a:ext cx="1250813" cy="65722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381000</xdr:colOff>
      <xdr:row>1</xdr:row>
      <xdr:rowOff>19050</xdr:rowOff>
    </xdr:from>
    <xdr:to>
      <xdr:col>2</xdr:col>
      <xdr:colOff>0</xdr:colOff>
      <xdr:row>4</xdr:row>
      <xdr:rowOff>142875</xdr:rowOff>
    </xdr:to>
    <xdr:pic>
      <xdr:nvPicPr>
        <xdr:cNvPr id="9420" name="Imagen 1">
          <a:extLst>
            <a:ext uri="{FF2B5EF4-FFF2-40B4-BE49-F238E27FC236}">
              <a16:creationId xmlns:a16="http://schemas.microsoft.com/office/drawing/2014/main" id="{00000000-0008-0000-0600-0000CC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209550"/>
          <a:ext cx="7048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2695575</xdr:colOff>
      <xdr:row>2</xdr:row>
      <xdr:rowOff>0</xdr:rowOff>
    </xdr:from>
    <xdr:to>
      <xdr:col>12</xdr:col>
      <xdr:colOff>3946388</xdr:colOff>
      <xdr:row>5</xdr:row>
      <xdr:rowOff>85724</xdr:rowOff>
    </xdr:to>
    <xdr:pic>
      <xdr:nvPicPr>
        <xdr:cNvPr id="4" name="Imagen 3" descr="C:\Users\mjvargas\Downloads\2022-2026.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06775" y="381000"/>
          <a:ext cx="1250813" cy="65722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0</xdr:row>
      <xdr:rowOff>95250</xdr:rowOff>
    </xdr:from>
    <xdr:to>
      <xdr:col>1</xdr:col>
      <xdr:colOff>523875</xdr:colOff>
      <xdr:row>2</xdr:row>
      <xdr:rowOff>126528</xdr:rowOff>
    </xdr:to>
    <xdr:pic>
      <xdr:nvPicPr>
        <xdr:cNvPr id="5" name="Imagen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5250"/>
          <a:ext cx="504825" cy="498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1419225</xdr:colOff>
      <xdr:row>0</xdr:row>
      <xdr:rowOff>0</xdr:rowOff>
    </xdr:from>
    <xdr:to>
      <xdr:col>4</xdr:col>
      <xdr:colOff>31613</xdr:colOff>
      <xdr:row>2</xdr:row>
      <xdr:rowOff>190499</xdr:rowOff>
    </xdr:to>
    <xdr:pic>
      <xdr:nvPicPr>
        <xdr:cNvPr id="6" name="Imagen 5" descr="C:\Users\mjvargas\Downloads\2022-2026.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19825" y="0"/>
          <a:ext cx="1250813" cy="65722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76200</xdr:colOff>
      <xdr:row>1</xdr:row>
      <xdr:rowOff>9525</xdr:rowOff>
    </xdr:from>
    <xdr:to>
      <xdr:col>1</xdr:col>
      <xdr:colOff>781050</xdr:colOff>
      <xdr:row>2</xdr:row>
      <xdr:rowOff>123825</xdr:rowOff>
    </xdr:to>
    <xdr:pic>
      <xdr:nvPicPr>
        <xdr:cNvPr id="5" name="Imagen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09550"/>
          <a:ext cx="7048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838200</xdr:colOff>
      <xdr:row>1</xdr:row>
      <xdr:rowOff>9525</xdr:rowOff>
    </xdr:from>
    <xdr:to>
      <xdr:col>9</xdr:col>
      <xdr:colOff>12563</xdr:colOff>
      <xdr:row>2</xdr:row>
      <xdr:rowOff>85724</xdr:rowOff>
    </xdr:to>
    <xdr:pic>
      <xdr:nvPicPr>
        <xdr:cNvPr id="6" name="Imagen 5" descr="C:\Users\mjvargas\Downloads\2022-2026.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43925" y="209550"/>
          <a:ext cx="1250813" cy="65722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685800</xdr:colOff>
      <xdr:row>3</xdr:row>
      <xdr:rowOff>67705</xdr:rowOff>
    </xdr:to>
    <xdr:pic>
      <xdr:nvPicPr>
        <xdr:cNvPr id="3" name="Imagen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628650" cy="620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247650</xdr:colOff>
      <xdr:row>0</xdr:row>
      <xdr:rowOff>0</xdr:rowOff>
    </xdr:from>
    <xdr:to>
      <xdr:col>4</xdr:col>
      <xdr:colOff>1498463</xdr:colOff>
      <xdr:row>3</xdr:row>
      <xdr:rowOff>57149</xdr:rowOff>
    </xdr:to>
    <xdr:pic>
      <xdr:nvPicPr>
        <xdr:cNvPr id="5" name="Imagen 4" descr="C:\Users\mjvargas\Downloads\2022-2026.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81875" y="0"/>
          <a:ext cx="1250813" cy="65722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mendez\Documents\PANI\Lineamientos%20convenios\ONG's\Manual%20Liquidacion%20semestr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NI/Para%20teletrabajo/Documentos%20varios/Lineamientos%20-%20Capacitaci&#243;n/Liquidaci&#243;n%20ONGs%20-%20Nuevo%20formato%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I"/>
      <sheetName val="Organizacion"/>
      <sheetName val="Reporte Personal"/>
      <sheetName val="Reporte Ingresos"/>
      <sheetName val="Reporte Areas"/>
      <sheetName val="Reporte Egresos"/>
      <sheetName val="AREAS"/>
    </sheetNames>
    <sheetDataSet>
      <sheetData sheetId="0"/>
      <sheetData sheetId="1"/>
      <sheetData sheetId="2"/>
      <sheetData sheetId="3"/>
      <sheetData sheetId="4"/>
      <sheetData sheetId="5"/>
      <sheetData sheetId="6">
        <row r="1">
          <cell r="A1" t="str">
            <v>#</v>
          </cell>
          <cell r="B1" t="str">
            <v>Areas</v>
          </cell>
        </row>
        <row r="2">
          <cell r="A2">
            <v>0</v>
          </cell>
          <cell r="B2" t="str">
            <v xml:space="preserve"> </v>
          </cell>
        </row>
        <row r="3">
          <cell r="A3">
            <v>1</v>
          </cell>
          <cell r="B3" t="str">
            <v>Infraestructura</v>
          </cell>
        </row>
        <row r="4">
          <cell r="A4">
            <v>2</v>
          </cell>
          <cell r="B4" t="str">
            <v>Educación</v>
          </cell>
        </row>
        <row r="5">
          <cell r="A5">
            <v>3</v>
          </cell>
          <cell r="B5" t="str">
            <v>Salud</v>
          </cell>
        </row>
        <row r="6">
          <cell r="A6">
            <v>4</v>
          </cell>
          <cell r="B6" t="str">
            <v>Recreación</v>
          </cell>
        </row>
        <row r="7">
          <cell r="A7">
            <v>5</v>
          </cell>
          <cell r="B7" t="str">
            <v>Alimentación</v>
          </cell>
        </row>
        <row r="8">
          <cell r="A8">
            <v>6</v>
          </cell>
          <cell r="B8" t="str">
            <v>Higiene Personal y del Hogar</v>
          </cell>
        </row>
        <row r="9">
          <cell r="A9">
            <v>7</v>
          </cell>
          <cell r="B9" t="str">
            <v>Vestuario</v>
          </cell>
        </row>
        <row r="10">
          <cell r="A10">
            <v>8</v>
          </cell>
          <cell r="B10" t="str">
            <v>Cuidado Diario</v>
          </cell>
        </row>
        <row r="11">
          <cell r="A11">
            <v>9</v>
          </cell>
          <cell r="B11" t="str">
            <v>Atención Directa</v>
          </cell>
        </row>
        <row r="12">
          <cell r="A12">
            <v>10</v>
          </cell>
          <cell r="B12" t="str">
            <v>*****AREA NO EXISTE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I"/>
      <sheetName val="Información"/>
      <sheetName val="Organización"/>
      <sheetName val="Reporte Personal"/>
      <sheetName val="Objeto del Gasto"/>
      <sheetName val="Superávit - Déficit"/>
      <sheetName val="Reporte Ingresos-Egresos"/>
      <sheetName val="Equipo y Mobiliario"/>
      <sheetName val="Machote Conciliación"/>
      <sheetName val="Clasificador Gasto"/>
    </sheetNames>
    <sheetDataSet>
      <sheetData sheetId="0"/>
      <sheetData sheetId="1"/>
      <sheetData sheetId="2"/>
      <sheetData sheetId="3"/>
      <sheetData sheetId="4"/>
      <sheetData sheetId="5"/>
      <sheetData sheetId="6"/>
      <sheetData sheetId="7"/>
      <sheetData sheetId="8"/>
      <sheetData sheetId="9">
        <row r="1">
          <cell r="A1" t="str">
            <v>Concepto</v>
          </cell>
          <cell r="B1" t="str">
            <v>Código</v>
          </cell>
        </row>
        <row r="2">
          <cell r="A2" t="str">
            <v>Actividades de capacitación</v>
          </cell>
          <cell r="B2" t="str">
            <v>1.07.01</v>
          </cell>
        </row>
        <row r="3">
          <cell r="A3" t="str">
            <v>Actividades protocolarias y sociales</v>
          </cell>
          <cell r="B3" t="str">
            <v>1.07.02</v>
          </cell>
        </row>
        <row r="4">
          <cell r="A4" t="str">
            <v>Adquisición de valores de Instituciones Públicas Financiera</v>
          </cell>
          <cell r="B4" t="str">
            <v>4.02.06</v>
          </cell>
        </row>
        <row r="5">
          <cell r="A5" t="str">
            <v xml:space="preserve">Alimentos para animales </v>
          </cell>
          <cell r="B5" t="str">
            <v>2.02.04</v>
          </cell>
        </row>
        <row r="6">
          <cell r="A6" t="str">
            <v xml:space="preserve">Alimentos y bebidas </v>
          </cell>
          <cell r="B6" t="str">
            <v>2.02.03</v>
          </cell>
        </row>
        <row r="7">
          <cell r="A7" t="str">
            <v>Alquiler de edificios, locales y terrenos</v>
          </cell>
          <cell r="B7" t="str">
            <v>1.01.01</v>
          </cell>
        </row>
        <row r="8">
          <cell r="A8" t="str">
            <v>Alquiler de maquinaria, equipo y mobiliario</v>
          </cell>
          <cell r="B8" t="str">
            <v>1.01.02</v>
          </cell>
        </row>
        <row r="9">
          <cell r="A9" t="str">
            <v xml:space="preserve">Aporte Patronal al Fondo de Capitalización Laboral </v>
          </cell>
          <cell r="B9" t="str">
            <v>0.05.03</v>
          </cell>
        </row>
        <row r="10">
          <cell r="A10" t="str">
            <v xml:space="preserve">Aporte Patronal al Régimen Obligatorio de Pensiones Complementarias </v>
          </cell>
          <cell r="B10" t="str">
            <v>0.05.02</v>
          </cell>
        </row>
        <row r="11">
          <cell r="A11" t="str">
            <v xml:space="preserve">Bienes intangibles </v>
          </cell>
          <cell r="B11" t="str">
            <v>5.99.03</v>
          </cell>
        </row>
        <row r="12">
          <cell r="A12" t="str">
            <v xml:space="preserve">Combustibles y lubricantes </v>
          </cell>
          <cell r="B12" t="str">
            <v>2.01.01</v>
          </cell>
        </row>
        <row r="13">
          <cell r="A13" t="str">
            <v>Comisiones y gastos por servicios financieros y comerciales</v>
          </cell>
          <cell r="B13" t="str">
            <v>1.03.06</v>
          </cell>
        </row>
        <row r="14">
          <cell r="A14" t="str">
            <v>Contribución Patronal a fondos administrados por entes Privados</v>
          </cell>
          <cell r="B14" t="str">
            <v>0.05.05</v>
          </cell>
        </row>
        <row r="15">
          <cell r="A15" t="str">
            <v>Contribución Patronal a otros fondos administrados por entes Públicos</v>
          </cell>
          <cell r="B15" t="str">
            <v>0.05.04</v>
          </cell>
        </row>
        <row r="16">
          <cell r="A16" t="str">
            <v xml:space="preserve">Contribución Patronal al Banco Popular y de Desarrollo Comunal </v>
          </cell>
          <cell r="B16" t="str">
            <v>0.04.05</v>
          </cell>
        </row>
        <row r="17">
          <cell r="A17" t="str">
            <v>Contribución Patronal al Fondo de Desarrollo Social y Asignaciones Familiares</v>
          </cell>
          <cell r="B17" t="str">
            <v>0.04.04</v>
          </cell>
        </row>
        <row r="18">
          <cell r="A18" t="str">
            <v>Contribución Patronal al Instituto Mixto de Ayuda Social</v>
          </cell>
          <cell r="B18" t="str">
            <v>0.04.02</v>
          </cell>
        </row>
        <row r="19">
          <cell r="A19" t="str">
            <v xml:space="preserve">Contribución Patronal al Instituto Nacional de Aprendizaje </v>
          </cell>
          <cell r="B19" t="str">
            <v>0.04.03</v>
          </cell>
        </row>
        <row r="20">
          <cell r="A20" t="str">
            <v xml:space="preserve">Contribución Patronal al Seguro de Pensiones de la Caja Costarricense de Seguro Social  </v>
          </cell>
          <cell r="B20" t="str">
            <v>0.05.01</v>
          </cell>
        </row>
        <row r="21">
          <cell r="A21" t="str">
            <v>Contribución Patronal al Seguro de Salud de la Caja Costarricense de Seguro Social</v>
          </cell>
          <cell r="B21" t="str">
            <v>0.04.01</v>
          </cell>
        </row>
        <row r="22">
          <cell r="A22" t="str">
            <v>Decimotercer mes</v>
          </cell>
          <cell r="B22" t="str">
            <v>0.03.03</v>
          </cell>
        </row>
        <row r="23">
          <cell r="A23" t="str">
            <v xml:space="preserve">Edificios </v>
          </cell>
          <cell r="B23" t="str">
            <v>5.02.01</v>
          </cell>
        </row>
        <row r="24">
          <cell r="A24" t="str">
            <v>Edificios preexistentes</v>
          </cell>
          <cell r="B24" t="str">
            <v>5.03.02</v>
          </cell>
        </row>
        <row r="25">
          <cell r="A25" t="str">
            <v>Equipo de cómputo</v>
          </cell>
          <cell r="B25" t="str">
            <v>5.01.05</v>
          </cell>
        </row>
        <row r="26">
          <cell r="A26" t="str">
            <v>Equipo de comunicación</v>
          </cell>
          <cell r="B26" t="str">
            <v>5.01.03</v>
          </cell>
        </row>
        <row r="27">
          <cell r="A27" t="str">
            <v>Equipo de transporte</v>
          </cell>
          <cell r="B27" t="str">
            <v>5.01.02</v>
          </cell>
        </row>
        <row r="28">
          <cell r="A28" t="str">
            <v xml:space="preserve">Equipo sanitario, de laboratorio e investigación </v>
          </cell>
          <cell r="B28" t="str">
            <v>5.01.06</v>
          </cell>
        </row>
        <row r="29">
          <cell r="A29" t="str">
            <v>Equipo y mobiliario de oficina</v>
          </cell>
          <cell r="B29" t="str">
            <v>5.01.04</v>
          </cell>
        </row>
        <row r="30">
          <cell r="A30" t="str">
            <v>Equipo y mobiliario educacional, deportivo y recreativo</v>
          </cell>
          <cell r="B30" t="str">
            <v>5.01.07</v>
          </cell>
        </row>
        <row r="31">
          <cell r="A31" t="str">
            <v xml:space="preserve">Herramientas e instrumentos </v>
          </cell>
          <cell r="B31" t="str">
            <v>2.04.01</v>
          </cell>
        </row>
        <row r="32">
          <cell r="A32" t="str">
            <v>Impresión, encuadernación y otros</v>
          </cell>
          <cell r="B32" t="str">
            <v>1.03.03</v>
          </cell>
        </row>
        <row r="33">
          <cell r="A33" t="str">
            <v>Impuestos sobre la propiedad de bienes inmuebles</v>
          </cell>
          <cell r="B33" t="str">
            <v>1.09.02</v>
          </cell>
        </row>
        <row r="34">
          <cell r="A34" t="str">
            <v>Instalaciones</v>
          </cell>
          <cell r="B34" t="str">
            <v>5.02.07</v>
          </cell>
        </row>
        <row r="35">
          <cell r="A35" t="str">
            <v>Jornales</v>
          </cell>
          <cell r="B35" t="str">
            <v>0.01.02</v>
          </cell>
        </row>
        <row r="36">
          <cell r="A36" t="str">
            <v xml:space="preserve">Madera y sus derivados </v>
          </cell>
          <cell r="B36" t="str">
            <v>2.03.03</v>
          </cell>
        </row>
        <row r="37">
          <cell r="A37" t="str">
            <v xml:space="preserve">Mantenimiento de edificios, locales y terrenos                                                   </v>
          </cell>
          <cell r="B37" t="str">
            <v>1.08.01</v>
          </cell>
        </row>
        <row r="38">
          <cell r="A38" t="str">
            <v>Mantenimiento de instalaciones y otras obras</v>
          </cell>
          <cell r="B38" t="str">
            <v>1.08.03</v>
          </cell>
        </row>
        <row r="39">
          <cell r="A39" t="str">
            <v>Mantenimiento de vías de comunicación</v>
          </cell>
          <cell r="B39" t="str">
            <v>1.08.02</v>
          </cell>
        </row>
        <row r="40">
          <cell r="A40" t="str">
            <v xml:space="preserve">Mantenimiento y reparación de equipo de cómputo y sistemas de Información </v>
          </cell>
          <cell r="B40" t="str">
            <v>1.08.08</v>
          </cell>
        </row>
        <row r="41">
          <cell r="A41" t="str">
            <v>Mantenimiento y reparación de equipo de comunicación</v>
          </cell>
          <cell r="B41" t="str">
            <v>1.08.06</v>
          </cell>
        </row>
        <row r="42">
          <cell r="A42" t="str">
            <v>Mantenimiento y reparación de equipo de transporte</v>
          </cell>
          <cell r="B42" t="str">
            <v>1.08.05</v>
          </cell>
        </row>
        <row r="43">
          <cell r="A43" t="str">
            <v>Mantenimiento y reparación de equipo y mobiliario de oficina</v>
          </cell>
          <cell r="B43" t="str">
            <v>1.08.07</v>
          </cell>
        </row>
        <row r="44">
          <cell r="A44" t="str">
            <v>Mantenimiento y reparación de maquinaria y equipo de producción</v>
          </cell>
          <cell r="B44" t="str">
            <v>1.08.04</v>
          </cell>
        </row>
        <row r="45">
          <cell r="A45" t="str">
            <v>Mantenimiento y reparación de otros equipos</v>
          </cell>
          <cell r="B45" t="str">
            <v>1.08.99</v>
          </cell>
        </row>
        <row r="46">
          <cell r="A46" t="str">
            <v xml:space="preserve">Maquinaria y equipo para la producción </v>
          </cell>
          <cell r="B46" t="str">
            <v>5.01.01</v>
          </cell>
        </row>
        <row r="47">
          <cell r="A47" t="str">
            <v>Maquinaria, equipo y mobiliario diverso</v>
          </cell>
          <cell r="B47" t="str">
            <v>5.01.99</v>
          </cell>
        </row>
        <row r="48">
          <cell r="A48" t="str">
            <v xml:space="preserve">Materiales y productos de plástico </v>
          </cell>
          <cell r="B48" t="str">
            <v>2.03.06</v>
          </cell>
        </row>
        <row r="49">
          <cell r="A49" t="str">
            <v xml:space="preserve">Materiales y productos de vidrio </v>
          </cell>
          <cell r="B49" t="str">
            <v>2.03.05</v>
          </cell>
        </row>
        <row r="50">
          <cell r="A50" t="str">
            <v xml:space="preserve">Materiales y productos eléctricos, telefónicos y de cómputo </v>
          </cell>
          <cell r="B50" t="str">
            <v>2.03.04</v>
          </cell>
        </row>
        <row r="51">
          <cell r="A51" t="str">
            <v xml:space="preserve">Materiales y productos metálicos </v>
          </cell>
          <cell r="B51" t="str">
            <v>2.03.01</v>
          </cell>
        </row>
        <row r="52">
          <cell r="A52" t="str">
            <v xml:space="preserve">Materiales y productos minerales y asfálticos </v>
          </cell>
          <cell r="B52" t="str">
            <v>2.03.02</v>
          </cell>
        </row>
        <row r="53">
          <cell r="A53" t="str">
            <v>Otras construcciones, adiciones y mejoras</v>
          </cell>
          <cell r="B53" t="str">
            <v>5.02.99</v>
          </cell>
        </row>
        <row r="54">
          <cell r="A54" t="str">
            <v>Otras obras preexistentes</v>
          </cell>
          <cell r="B54" t="str">
            <v>5.03.99</v>
          </cell>
        </row>
        <row r="55">
          <cell r="A55" t="str">
            <v>Otras prestaciones</v>
          </cell>
          <cell r="B55" t="str">
            <v>6.03.99</v>
          </cell>
        </row>
        <row r="56">
          <cell r="A56" t="str">
            <v>Otras transferencias a personas</v>
          </cell>
          <cell r="B56" t="str">
            <v>6.02.99</v>
          </cell>
        </row>
        <row r="57">
          <cell r="A57" t="str">
            <v>Otros bienes duraderos</v>
          </cell>
          <cell r="B57" t="str">
            <v>5.99.99</v>
          </cell>
        </row>
        <row r="58">
          <cell r="A58" t="str">
            <v>Otros impuestos</v>
          </cell>
          <cell r="B58" t="str">
            <v>1.09.99</v>
          </cell>
        </row>
        <row r="59">
          <cell r="A59" t="str">
            <v xml:space="preserve">Otros materiales y productos de uso en la construcción y mantenimiento  </v>
          </cell>
          <cell r="B59" t="str">
            <v>2.03.99</v>
          </cell>
        </row>
        <row r="60">
          <cell r="A60" t="str">
            <v xml:space="preserve">Otros productos químicos y conexos </v>
          </cell>
          <cell r="B60" t="str">
            <v>2.01.99</v>
          </cell>
        </row>
        <row r="61">
          <cell r="A61" t="str">
            <v>Otros servicios básicos</v>
          </cell>
          <cell r="B61" t="str">
            <v>1.02.99</v>
          </cell>
        </row>
        <row r="62">
          <cell r="A62" t="str">
            <v>Otros servicios de gestión y apoyo</v>
          </cell>
          <cell r="B62" t="str">
            <v>1.04.99</v>
          </cell>
        </row>
        <row r="63">
          <cell r="A63" t="str">
            <v>Otros útiles, materiales y suministros diversos</v>
          </cell>
          <cell r="B63" t="str">
            <v>2.99.99</v>
          </cell>
        </row>
        <row r="64">
          <cell r="A64" t="str">
            <v>Prestaciones legales</v>
          </cell>
          <cell r="B64" t="str">
            <v>6.03.01</v>
          </cell>
        </row>
        <row r="65">
          <cell r="A65" t="str">
            <v xml:space="preserve">Productos agroforestales </v>
          </cell>
          <cell r="B65" t="str">
            <v>2.02.02</v>
          </cell>
        </row>
        <row r="66">
          <cell r="A66" t="str">
            <v xml:space="preserve">Productos de papel, cartón e impresos </v>
          </cell>
          <cell r="B66" t="str">
            <v>2.99.03</v>
          </cell>
        </row>
        <row r="67">
          <cell r="A67" t="str">
            <v xml:space="preserve">Productos farmacéuticos y medicinales </v>
          </cell>
          <cell r="B67" t="str">
            <v>2.01.02</v>
          </cell>
        </row>
        <row r="68">
          <cell r="A68" t="str">
            <v xml:space="preserve">Productos pecuarios y otras especies </v>
          </cell>
          <cell r="B68" t="str">
            <v>2.02.01</v>
          </cell>
        </row>
        <row r="69">
          <cell r="A69" t="str">
            <v xml:space="preserve">Productos veterinarios </v>
          </cell>
          <cell r="B69" t="str">
            <v>2.01.03</v>
          </cell>
        </row>
        <row r="70">
          <cell r="A70" t="str">
            <v xml:space="preserve">Repuestos y accesorios </v>
          </cell>
          <cell r="B70" t="str">
            <v>2.04.02</v>
          </cell>
        </row>
        <row r="71">
          <cell r="A71" t="str">
            <v xml:space="preserve">Seguros </v>
          </cell>
          <cell r="B71" t="str">
            <v>1.06.01</v>
          </cell>
        </row>
        <row r="72">
          <cell r="A72" t="str">
            <v>Semovientes</v>
          </cell>
          <cell r="B72" t="str">
            <v>5.99.01</v>
          </cell>
        </row>
        <row r="73">
          <cell r="A73" t="str">
            <v>Servicio de agua y alcantarillado</v>
          </cell>
          <cell r="B73" t="str">
            <v>1.02.01</v>
          </cell>
        </row>
        <row r="74">
          <cell r="A74" t="str">
            <v>Servicio de correo</v>
          </cell>
          <cell r="B74" t="str">
            <v>1.02.03</v>
          </cell>
        </row>
        <row r="75">
          <cell r="A75" t="str">
            <v>Servicio de energía eléctrica</v>
          </cell>
          <cell r="B75" t="str">
            <v>1.02.02</v>
          </cell>
        </row>
        <row r="76">
          <cell r="A76" t="str">
            <v>Servicio de telecomunicaciones</v>
          </cell>
          <cell r="B76" t="str">
            <v>1.02.04</v>
          </cell>
        </row>
        <row r="77">
          <cell r="A77" t="str">
            <v>Servicios de ingeniería y arquitectura</v>
          </cell>
          <cell r="B77" t="str">
            <v>1.04.03</v>
          </cell>
        </row>
        <row r="78">
          <cell r="A78" t="str">
            <v xml:space="preserve">Servicios en ciencias de la salud </v>
          </cell>
          <cell r="B78" t="str">
            <v>1.04.01</v>
          </cell>
        </row>
        <row r="79">
          <cell r="A79" t="str">
            <v>Servicios en ciencias económicas y sociales</v>
          </cell>
          <cell r="B79" t="str">
            <v>1.04.04</v>
          </cell>
        </row>
        <row r="80">
          <cell r="A80" t="str">
            <v>Servicios en tecnologías de información</v>
          </cell>
          <cell r="B80" t="str">
            <v>1.03.07</v>
          </cell>
        </row>
        <row r="81">
          <cell r="A81" t="str">
            <v xml:space="preserve">Servicios especiales </v>
          </cell>
          <cell r="B81" t="str">
            <v>0.01.03</v>
          </cell>
        </row>
        <row r="82">
          <cell r="A82" t="str">
            <v>Servicios generales</v>
          </cell>
          <cell r="B82" t="str">
            <v>1.04.06</v>
          </cell>
        </row>
        <row r="83">
          <cell r="A83" t="str">
            <v>Sueldos para cargos fijos</v>
          </cell>
          <cell r="B83" t="str">
            <v>0.01.01</v>
          </cell>
        </row>
        <row r="84">
          <cell r="A84" t="str">
            <v>Suplencias</v>
          </cell>
          <cell r="B84" t="str">
            <v>0.01.05</v>
          </cell>
        </row>
        <row r="85">
          <cell r="A85" t="str">
            <v>Terrenos</v>
          </cell>
          <cell r="B85" t="str">
            <v>5.03.01</v>
          </cell>
        </row>
        <row r="86">
          <cell r="A86" t="str">
            <v xml:space="preserve">Textiles y vestuario </v>
          </cell>
          <cell r="B86" t="str">
            <v>2.99.04</v>
          </cell>
        </row>
        <row r="87">
          <cell r="A87" t="str">
            <v xml:space="preserve">Tiempo extraordinario </v>
          </cell>
          <cell r="B87" t="str">
            <v>0.02.01</v>
          </cell>
        </row>
        <row r="88">
          <cell r="A88" t="str">
            <v xml:space="preserve">Tintas, pinturas y diluyentes </v>
          </cell>
          <cell r="B88" t="str">
            <v>2.01.04</v>
          </cell>
        </row>
        <row r="89">
          <cell r="A89" t="str">
            <v>Transporte dentro del país</v>
          </cell>
          <cell r="B89" t="str">
            <v>1.05.01</v>
          </cell>
        </row>
        <row r="90">
          <cell r="A90" t="str">
            <v xml:space="preserve">Útiles y materiales de cocina y comedor </v>
          </cell>
          <cell r="B90" t="str">
            <v>2.99.07</v>
          </cell>
        </row>
        <row r="91">
          <cell r="A91" t="str">
            <v xml:space="preserve">Útiles y materiales de limpieza </v>
          </cell>
          <cell r="B91" t="str">
            <v>2.99.05</v>
          </cell>
        </row>
        <row r="92">
          <cell r="A92" t="str">
            <v xml:space="preserve">Útiles y materiales de oficina y cómputo </v>
          </cell>
          <cell r="B92" t="str">
            <v>2.99.01</v>
          </cell>
        </row>
        <row r="93">
          <cell r="A93" t="str">
            <v xml:space="preserve">Útiles y materiales de resguardo y seguridad </v>
          </cell>
          <cell r="B93" t="str">
            <v>2.99.06</v>
          </cell>
        </row>
        <row r="94">
          <cell r="A94" t="str">
            <v xml:space="preserve">Útiles y materiales médico, hospitalario y de investigación  </v>
          </cell>
          <cell r="B94" t="str">
            <v>2.99.02</v>
          </cell>
        </row>
        <row r="95">
          <cell r="A95" t="str">
            <v>Vías de comunicación terrestre</v>
          </cell>
          <cell r="B95" t="str">
            <v>5.02.02</v>
          </cell>
        </row>
        <row r="96">
          <cell r="A96" t="str">
            <v>Viáticos</v>
          </cell>
          <cell r="B96" t="str">
            <v>1.05.02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financiero@pani.go.cr" TargetMode="External"/><Relationship Id="rId7" Type="http://schemas.openxmlformats.org/officeDocument/2006/relationships/hyperlink" Target="mailto:pcastillo@pani.go.cr" TargetMode="External"/><Relationship Id="rId2" Type="http://schemas.openxmlformats.org/officeDocument/2006/relationships/hyperlink" Target="mailto:dsossa@pani.go.cr" TargetMode="External"/><Relationship Id="rId1" Type="http://schemas.openxmlformats.org/officeDocument/2006/relationships/hyperlink" Target="mailto:joviedo@pani.go.cr" TargetMode="External"/><Relationship Id="rId6" Type="http://schemas.openxmlformats.org/officeDocument/2006/relationships/hyperlink" Target="mailto:vbermudez@pani.go.cr" TargetMode="External"/><Relationship Id="rId5" Type="http://schemas.openxmlformats.org/officeDocument/2006/relationships/hyperlink" Target="mailto:gfallas@pani.go.cr" TargetMode="External"/><Relationship Id="rId10" Type="http://schemas.openxmlformats.org/officeDocument/2006/relationships/image" Target="../media/image1.png"/><Relationship Id="rId4" Type="http://schemas.openxmlformats.org/officeDocument/2006/relationships/hyperlink" Target="mailto:gjimenez@pani.go.cr"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tabSelected="1" zoomScaleNormal="100" workbookViewId="0">
      <selection activeCell="D12" sqref="D12"/>
    </sheetView>
  </sheetViews>
  <sheetFormatPr baseColWidth="10" defaultColWidth="0" defaultRowHeight="15.75"/>
  <cols>
    <col min="1" max="1" width="11" style="72" customWidth="1"/>
    <col min="2" max="2" width="14.125" style="72" customWidth="1"/>
    <col min="3" max="3" width="24.5" style="72" customWidth="1"/>
    <col min="4" max="4" width="13.875" style="72" customWidth="1"/>
    <col min="5" max="5" width="23.875" style="72" bestFit="1" customWidth="1"/>
    <col min="6" max="16384" width="0" style="72" hidden="1"/>
  </cols>
  <sheetData>
    <row r="1" spans="1:5" ht="25.5">
      <c r="A1" s="177" t="s">
        <v>19</v>
      </c>
      <c r="B1" s="177"/>
      <c r="C1" s="177"/>
      <c r="D1" s="177"/>
      <c r="E1" s="177"/>
    </row>
    <row r="2" spans="1:5" ht="25.5">
      <c r="A2" s="177" t="s">
        <v>32</v>
      </c>
      <c r="B2" s="177"/>
      <c r="C2" s="177"/>
      <c r="D2" s="177"/>
      <c r="E2" s="177"/>
    </row>
    <row r="4" spans="1:5" ht="20.25">
      <c r="A4" s="178" t="s">
        <v>67</v>
      </c>
      <c r="B4" s="178"/>
      <c r="C4" s="178"/>
      <c r="D4" s="178"/>
      <c r="E4" s="178"/>
    </row>
    <row r="5" spans="1:5">
      <c r="E5" s="73"/>
    </row>
    <row r="6" spans="1:5">
      <c r="A6" s="74" t="s">
        <v>32</v>
      </c>
      <c r="E6" s="73"/>
    </row>
    <row r="7" spans="1:5">
      <c r="A7" s="179" t="s">
        <v>58</v>
      </c>
      <c r="B7" s="179"/>
      <c r="C7" s="72" t="s">
        <v>349</v>
      </c>
      <c r="D7" s="75" t="s">
        <v>65</v>
      </c>
      <c r="E7" s="76" t="s">
        <v>347</v>
      </c>
    </row>
    <row r="8" spans="1:5">
      <c r="A8" s="179" t="s">
        <v>60</v>
      </c>
      <c r="B8" s="179"/>
      <c r="C8" s="72" t="s">
        <v>59</v>
      </c>
      <c r="D8" s="75" t="s">
        <v>52</v>
      </c>
      <c r="E8" s="76" t="s">
        <v>61</v>
      </c>
    </row>
    <row r="9" spans="1:5">
      <c r="A9" s="179" t="s">
        <v>62</v>
      </c>
      <c r="B9" s="179"/>
      <c r="C9" s="72" t="s">
        <v>59</v>
      </c>
      <c r="D9" s="75" t="s">
        <v>68</v>
      </c>
      <c r="E9" s="76" t="s">
        <v>63</v>
      </c>
    </row>
    <row r="10" spans="1:5">
      <c r="A10" s="179" t="s">
        <v>64</v>
      </c>
      <c r="B10" s="179"/>
      <c r="C10" s="72" t="s">
        <v>59</v>
      </c>
      <c r="D10" s="75" t="s">
        <v>56</v>
      </c>
      <c r="E10" s="76" t="s">
        <v>66</v>
      </c>
    </row>
    <row r="11" spans="1:5">
      <c r="A11" s="179" t="s">
        <v>335</v>
      </c>
      <c r="B11" s="179"/>
      <c r="C11" s="72" t="s">
        <v>59</v>
      </c>
      <c r="D11" s="75" t="s">
        <v>336</v>
      </c>
      <c r="E11" s="76" t="s">
        <v>337</v>
      </c>
    </row>
    <row r="12" spans="1:5">
      <c r="A12" s="179" t="s">
        <v>338</v>
      </c>
      <c r="B12" s="179"/>
      <c r="C12" s="72" t="s">
        <v>59</v>
      </c>
      <c r="D12" s="75" t="s">
        <v>339</v>
      </c>
      <c r="E12" s="76" t="s">
        <v>340</v>
      </c>
    </row>
    <row r="13" spans="1:5">
      <c r="A13" s="179" t="s">
        <v>348</v>
      </c>
      <c r="B13" s="179"/>
      <c r="C13" s="72" t="s">
        <v>59</v>
      </c>
      <c r="D13" s="75" t="s">
        <v>350</v>
      </c>
      <c r="E13" s="76" t="s">
        <v>351</v>
      </c>
    </row>
    <row r="14" spans="1:5">
      <c r="A14" s="77" t="s">
        <v>33</v>
      </c>
      <c r="D14" s="75" t="s">
        <v>53</v>
      </c>
    </row>
    <row r="15" spans="1:5">
      <c r="D15" s="142"/>
    </row>
  </sheetData>
  <mergeCells count="10">
    <mergeCell ref="A9:B9"/>
    <mergeCell ref="A10:B10"/>
    <mergeCell ref="A11:B11"/>
    <mergeCell ref="A12:B12"/>
    <mergeCell ref="A13:B13"/>
    <mergeCell ref="A1:E1"/>
    <mergeCell ref="A2:E2"/>
    <mergeCell ref="A4:E4"/>
    <mergeCell ref="A7:B7"/>
    <mergeCell ref="A8:B8"/>
  </mergeCells>
  <hyperlinks>
    <hyperlink ref="E8" r:id="rId1"/>
    <hyperlink ref="E11" r:id="rId2"/>
    <hyperlink ref="E7" r:id="rId3"/>
    <hyperlink ref="E9" r:id="rId4"/>
    <hyperlink ref="E10" r:id="rId5"/>
    <hyperlink ref="E12" r:id="rId6"/>
    <hyperlink ref="E13" r:id="rId7"/>
  </hyperlinks>
  <printOptions horizontalCentered="1"/>
  <pageMargins left="0.78740157480314965" right="0.78740157480314965" top="0.70866141732283472" bottom="0.98425196850393704" header="0" footer="0"/>
  <pageSetup scale="86" orientation="portrait" r:id="rId8"/>
  <headerFooter alignWithMargins="0"/>
  <drawing r:id="rId9"/>
  <picture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topLeftCell="A70" workbookViewId="0">
      <selection activeCell="B81" sqref="B81"/>
    </sheetView>
  </sheetViews>
  <sheetFormatPr baseColWidth="10" defaultColWidth="11" defaultRowHeight="15.75"/>
  <cols>
    <col min="1" max="1" width="70.25" style="135" bestFit="1" customWidth="1"/>
    <col min="2" max="2" width="7.875" style="135" bestFit="1" customWidth="1"/>
    <col min="3" max="16384" width="11" style="135"/>
  </cols>
  <sheetData>
    <row r="1" spans="1:2">
      <c r="A1" s="137" t="s">
        <v>139</v>
      </c>
      <c r="B1" s="137" t="s">
        <v>138</v>
      </c>
    </row>
    <row r="2" spans="1:2">
      <c r="A2" s="135" t="s">
        <v>262</v>
      </c>
      <c r="B2" s="138" t="s">
        <v>173</v>
      </c>
    </row>
    <row r="3" spans="1:2">
      <c r="A3" s="135" t="s">
        <v>283</v>
      </c>
      <c r="B3" s="138" t="s">
        <v>194</v>
      </c>
    </row>
    <row r="4" spans="1:2">
      <c r="A4" s="135" t="s">
        <v>282</v>
      </c>
      <c r="B4" s="138" t="s">
        <v>193</v>
      </c>
    </row>
    <row r="5" spans="1:2">
      <c r="A5" s="135" t="s">
        <v>244</v>
      </c>
      <c r="B5" s="138" t="s">
        <v>155</v>
      </c>
    </row>
    <row r="6" spans="1:2">
      <c r="A6" s="135" t="s">
        <v>246</v>
      </c>
      <c r="B6" s="138" t="s">
        <v>157</v>
      </c>
    </row>
    <row r="7" spans="1:2">
      <c r="A7" s="135" t="s">
        <v>247</v>
      </c>
      <c r="B7" s="138" t="s">
        <v>158</v>
      </c>
    </row>
    <row r="8" spans="1:2">
      <c r="A8" s="135" t="s">
        <v>245</v>
      </c>
      <c r="B8" s="138" t="s">
        <v>156</v>
      </c>
    </row>
    <row r="9" spans="1:2">
      <c r="A9" s="135" t="s">
        <v>243</v>
      </c>
      <c r="B9" s="138" t="s">
        <v>154</v>
      </c>
    </row>
    <row r="10" spans="1:2">
      <c r="A10" s="135" t="s">
        <v>242</v>
      </c>
      <c r="B10" s="138" t="s">
        <v>153</v>
      </c>
    </row>
    <row r="11" spans="1:2">
      <c r="A11" s="135" t="s">
        <v>318</v>
      </c>
      <c r="B11" s="138" t="s">
        <v>229</v>
      </c>
    </row>
    <row r="12" spans="1:2">
      <c r="A12" s="135" t="s">
        <v>275</v>
      </c>
      <c r="B12" s="138" t="s">
        <v>186</v>
      </c>
    </row>
    <row r="13" spans="1:2">
      <c r="A13" s="135" t="s">
        <v>254</v>
      </c>
      <c r="B13" s="138" t="s">
        <v>165</v>
      </c>
    </row>
    <row r="14" spans="1:2">
      <c r="A14" s="135" t="s">
        <v>240</v>
      </c>
      <c r="B14" s="138" t="s">
        <v>151</v>
      </c>
    </row>
    <row r="15" spans="1:2">
      <c r="A15" s="135" t="s">
        <v>239</v>
      </c>
      <c r="B15" s="138" t="s">
        <v>150</v>
      </c>
    </row>
    <row r="16" spans="1:2">
      <c r="A16" s="135" t="s">
        <v>237</v>
      </c>
      <c r="B16" s="138" t="s">
        <v>148</v>
      </c>
    </row>
    <row r="17" spans="1:2">
      <c r="A17" s="135" t="s">
        <v>238</v>
      </c>
      <c r="B17" s="138" t="s">
        <v>149</v>
      </c>
    </row>
    <row r="18" spans="1:2">
      <c r="A18" s="136" t="s">
        <v>241</v>
      </c>
      <c r="B18" s="138" t="s">
        <v>152</v>
      </c>
    </row>
    <row r="19" spans="1:2">
      <c r="A19" s="135" t="s">
        <v>147</v>
      </c>
      <c r="B19" s="138" t="s">
        <v>145</v>
      </c>
    </row>
    <row r="20" spans="1:2">
      <c r="A20" s="136" t="s">
        <v>146</v>
      </c>
      <c r="B20" s="138" t="s">
        <v>144</v>
      </c>
    </row>
    <row r="21" spans="1:2">
      <c r="A21" s="135" t="s">
        <v>273</v>
      </c>
      <c r="B21" s="138" t="s">
        <v>184</v>
      </c>
    </row>
    <row r="22" spans="1:2">
      <c r="A22" s="135" t="s">
        <v>309</v>
      </c>
      <c r="B22" s="138" t="s">
        <v>220</v>
      </c>
    </row>
    <row r="23" spans="1:2">
      <c r="A23" s="135" t="s">
        <v>315</v>
      </c>
      <c r="B23" s="138" t="s">
        <v>226</v>
      </c>
    </row>
    <row r="24" spans="1:2">
      <c r="A24" s="135" t="s">
        <v>305</v>
      </c>
      <c r="B24" s="138" t="s">
        <v>216</v>
      </c>
    </row>
    <row r="25" spans="1:2">
      <c r="A25" s="135" t="s">
        <v>303</v>
      </c>
      <c r="B25" s="138" t="s">
        <v>214</v>
      </c>
    </row>
    <row r="26" spans="1:2">
      <c r="A26" s="135" t="s">
        <v>302</v>
      </c>
      <c r="B26" s="138" t="s">
        <v>213</v>
      </c>
    </row>
    <row r="27" spans="1:2">
      <c r="A27" s="135" t="s">
        <v>306</v>
      </c>
      <c r="B27" s="138" t="s">
        <v>217</v>
      </c>
    </row>
    <row r="28" spans="1:2">
      <c r="A28" s="135" t="s">
        <v>304</v>
      </c>
      <c r="B28" s="138" t="s">
        <v>215</v>
      </c>
    </row>
    <row r="29" spans="1:2">
      <c r="A29" s="135" t="s">
        <v>307</v>
      </c>
      <c r="B29" s="138" t="s">
        <v>218</v>
      </c>
    </row>
    <row r="30" spans="1:2">
      <c r="A30" s="135" t="s">
        <v>320</v>
      </c>
      <c r="B30" s="138" t="s">
        <v>231</v>
      </c>
    </row>
    <row r="31" spans="1:2">
      <c r="A31" s="135" t="s">
        <v>291</v>
      </c>
      <c r="B31" s="138" t="s">
        <v>202</v>
      </c>
    </row>
    <row r="32" spans="1:2">
      <c r="A32" s="135" t="s">
        <v>253</v>
      </c>
      <c r="B32" s="138" t="s">
        <v>164</v>
      </c>
    </row>
    <row r="33" spans="1:2">
      <c r="A33" s="135" t="s">
        <v>271</v>
      </c>
      <c r="B33" s="138" t="s">
        <v>182</v>
      </c>
    </row>
    <row r="34" spans="1:2">
      <c r="A34" s="135" t="s">
        <v>312</v>
      </c>
      <c r="B34" s="138" t="s">
        <v>223</v>
      </c>
    </row>
    <row r="35" spans="1:2">
      <c r="A35" s="135" t="s">
        <v>234</v>
      </c>
      <c r="B35" s="138" t="s">
        <v>141</v>
      </c>
    </row>
    <row r="36" spans="1:2">
      <c r="A36" s="135" t="s">
        <v>286</v>
      </c>
      <c r="B36" s="138" t="s">
        <v>197</v>
      </c>
    </row>
    <row r="37" spans="1:2">
      <c r="A37" s="135" t="s">
        <v>263</v>
      </c>
      <c r="B37" s="138" t="s">
        <v>174</v>
      </c>
    </row>
    <row r="38" spans="1:2">
      <c r="A38" s="135" t="s">
        <v>264</v>
      </c>
      <c r="B38" s="138" t="s">
        <v>175</v>
      </c>
    </row>
    <row r="39" spans="1:2">
      <c r="A39" s="135" t="s">
        <v>269</v>
      </c>
      <c r="B39" s="138" t="s">
        <v>180</v>
      </c>
    </row>
    <row r="40" spans="1:2">
      <c r="A40" s="135" t="s">
        <v>267</v>
      </c>
      <c r="B40" s="138" t="s">
        <v>178</v>
      </c>
    </row>
    <row r="41" spans="1:2">
      <c r="A41" s="135" t="s">
        <v>266</v>
      </c>
      <c r="B41" s="138" t="s">
        <v>177</v>
      </c>
    </row>
    <row r="42" spans="1:2">
      <c r="A42" s="135" t="s">
        <v>268</v>
      </c>
      <c r="B42" s="138" t="s">
        <v>179</v>
      </c>
    </row>
    <row r="43" spans="1:2">
      <c r="A43" s="135" t="s">
        <v>265</v>
      </c>
      <c r="B43" s="138" t="s">
        <v>176</v>
      </c>
    </row>
    <row r="44" spans="1:2">
      <c r="A44" s="135" t="s">
        <v>270</v>
      </c>
      <c r="B44" s="138" t="s">
        <v>181</v>
      </c>
    </row>
    <row r="45" spans="1:2">
      <c r="A45" s="135" t="s">
        <v>301</v>
      </c>
      <c r="B45" s="138" t="s">
        <v>212</v>
      </c>
    </row>
    <row r="46" spans="1:2">
      <c r="A46" s="135" t="s">
        <v>308</v>
      </c>
      <c r="B46" s="138" t="s">
        <v>219</v>
      </c>
    </row>
    <row r="47" spans="1:2">
      <c r="A47" s="135" t="s">
        <v>289</v>
      </c>
      <c r="B47" s="138" t="s">
        <v>200</v>
      </c>
    </row>
    <row r="48" spans="1:2">
      <c r="A48" s="135" t="s">
        <v>288</v>
      </c>
      <c r="B48" s="138" t="s">
        <v>199</v>
      </c>
    </row>
    <row r="49" spans="1:2">
      <c r="A49" s="135" t="s">
        <v>287</v>
      </c>
      <c r="B49" s="138" t="s">
        <v>198</v>
      </c>
    </row>
    <row r="50" spans="1:2">
      <c r="A50" s="135" t="s">
        <v>284</v>
      </c>
      <c r="B50" s="138" t="s">
        <v>195</v>
      </c>
    </row>
    <row r="51" spans="1:2">
      <c r="A51" s="135" t="s">
        <v>285</v>
      </c>
      <c r="B51" s="138" t="s">
        <v>196</v>
      </c>
    </row>
    <row r="52" spans="1:2">
      <c r="A52" s="135" t="s">
        <v>311</v>
      </c>
      <c r="B52" s="138" t="s">
        <v>222</v>
      </c>
    </row>
    <row r="53" spans="1:2">
      <c r="A53" s="135" t="s">
        <v>313</v>
      </c>
      <c r="B53" s="138" t="s">
        <v>224</v>
      </c>
    </row>
    <row r="54" spans="1:2">
      <c r="A54" s="135" t="s">
        <v>316</v>
      </c>
      <c r="B54" s="138" t="s">
        <v>227</v>
      </c>
    </row>
    <row r="55" spans="1:2">
      <c r="A55" s="135" t="s">
        <v>321</v>
      </c>
      <c r="B55" s="138" t="s">
        <v>232</v>
      </c>
    </row>
    <row r="56" spans="1:2">
      <c r="A56" s="135" t="s">
        <v>319</v>
      </c>
      <c r="B56" s="138" t="s">
        <v>230</v>
      </c>
    </row>
    <row r="57" spans="1:2">
      <c r="A57" s="135" t="s">
        <v>272</v>
      </c>
      <c r="B57" s="138" t="s">
        <v>183</v>
      </c>
    </row>
    <row r="58" spans="1:2">
      <c r="A58" s="135" t="s">
        <v>290</v>
      </c>
      <c r="B58" s="138" t="s">
        <v>201</v>
      </c>
    </row>
    <row r="59" spans="1:2">
      <c r="A59" s="135" t="s">
        <v>279</v>
      </c>
      <c r="B59" s="138" t="s">
        <v>190</v>
      </c>
    </row>
    <row r="60" spans="1:2">
      <c r="A60" s="135" t="s">
        <v>252</v>
      </c>
      <c r="B60" s="138" t="s">
        <v>163</v>
      </c>
    </row>
    <row r="61" spans="1:2">
      <c r="A61" s="135" t="s">
        <v>274</v>
      </c>
      <c r="B61" s="138" t="s">
        <v>185</v>
      </c>
    </row>
    <row r="62" spans="1:2">
      <c r="A62" s="135" t="s">
        <v>300</v>
      </c>
      <c r="B62" s="138" t="s">
        <v>211</v>
      </c>
    </row>
    <row r="63" spans="1:2">
      <c r="A63" s="135" t="s">
        <v>281</v>
      </c>
      <c r="B63" s="138" t="s">
        <v>192</v>
      </c>
    </row>
    <row r="64" spans="1:2">
      <c r="A64" s="135" t="s">
        <v>295</v>
      </c>
      <c r="B64" s="138" t="s">
        <v>206</v>
      </c>
    </row>
    <row r="65" spans="1:2">
      <c r="A65" s="135" t="s">
        <v>276</v>
      </c>
      <c r="B65" s="138" t="s">
        <v>187</v>
      </c>
    </row>
    <row r="66" spans="1:2">
      <c r="A66" s="135" t="s">
        <v>280</v>
      </c>
      <c r="B66" s="138" t="s">
        <v>191</v>
      </c>
    </row>
    <row r="67" spans="1:2">
      <c r="A67" s="135" t="s">
        <v>277</v>
      </c>
      <c r="B67" s="138" t="s">
        <v>188</v>
      </c>
    </row>
    <row r="68" spans="1:2">
      <c r="A68" s="135" t="s">
        <v>292</v>
      </c>
      <c r="B68" s="138" t="s">
        <v>203</v>
      </c>
    </row>
    <row r="69" spans="1:2">
      <c r="A69" s="135" t="s">
        <v>261</v>
      </c>
      <c r="B69" s="138" t="s">
        <v>172</v>
      </c>
    </row>
    <row r="70" spans="1:2">
      <c r="A70" s="135" t="s">
        <v>317</v>
      </c>
      <c r="B70" s="138" t="s">
        <v>228</v>
      </c>
    </row>
    <row r="71" spans="1:2">
      <c r="A71" s="135" t="s">
        <v>248</v>
      </c>
      <c r="B71" s="138" t="s">
        <v>159</v>
      </c>
    </row>
    <row r="72" spans="1:2">
      <c r="A72" s="135" t="s">
        <v>250</v>
      </c>
      <c r="B72" s="138" t="s">
        <v>161</v>
      </c>
    </row>
    <row r="73" spans="1:2">
      <c r="A73" s="135" t="s">
        <v>249</v>
      </c>
      <c r="B73" s="138" t="s">
        <v>160</v>
      </c>
    </row>
    <row r="74" spans="1:2">
      <c r="A74" s="135" t="s">
        <v>251</v>
      </c>
      <c r="B74" s="138" t="s">
        <v>162</v>
      </c>
    </row>
    <row r="75" spans="1:2">
      <c r="A75" s="135" t="s">
        <v>256</v>
      </c>
      <c r="B75" s="138" t="s">
        <v>167</v>
      </c>
    </row>
    <row r="76" spans="1:2">
      <c r="A76" s="135" t="s">
        <v>255</v>
      </c>
      <c r="B76" s="138" t="s">
        <v>166</v>
      </c>
    </row>
    <row r="77" spans="1:2">
      <c r="A77" s="135" t="s">
        <v>257</v>
      </c>
      <c r="B77" s="138" t="s">
        <v>168</v>
      </c>
    </row>
    <row r="78" spans="1:2">
      <c r="A78" s="135" t="s">
        <v>235</v>
      </c>
      <c r="B78" s="138" t="s">
        <v>142</v>
      </c>
    </row>
    <row r="79" spans="1:2">
      <c r="A79" s="135" t="s">
        <v>259</v>
      </c>
      <c r="B79" s="138" t="s">
        <v>170</v>
      </c>
    </row>
    <row r="80" spans="1:2">
      <c r="A80" s="135" t="s">
        <v>258</v>
      </c>
      <c r="B80" s="138" t="s">
        <v>169</v>
      </c>
    </row>
    <row r="81" spans="1:2">
      <c r="A81" s="135" t="s">
        <v>233</v>
      </c>
      <c r="B81" s="138" t="s">
        <v>140</v>
      </c>
    </row>
    <row r="82" spans="1:2">
      <c r="A82" s="135" t="s">
        <v>314</v>
      </c>
      <c r="B82" s="138" t="s">
        <v>225</v>
      </c>
    </row>
    <row r="83" spans="1:2">
      <c r="A83" s="135" t="s">
        <v>296</v>
      </c>
      <c r="B83" s="138" t="s">
        <v>207</v>
      </c>
    </row>
    <row r="84" spans="1:2">
      <c r="A84" s="135" t="s">
        <v>236</v>
      </c>
      <c r="B84" s="138" t="s">
        <v>143</v>
      </c>
    </row>
    <row r="85" spans="1:2">
      <c r="A85" s="135" t="s">
        <v>278</v>
      </c>
      <c r="B85" s="138" t="s">
        <v>189</v>
      </c>
    </row>
    <row r="86" spans="1:2">
      <c r="A86" s="135" t="s">
        <v>260</v>
      </c>
      <c r="B86" s="138" t="s">
        <v>171</v>
      </c>
    </row>
    <row r="87" spans="1:2">
      <c r="A87" s="135" t="s">
        <v>299</v>
      </c>
      <c r="B87" s="138" t="s">
        <v>210</v>
      </c>
    </row>
    <row r="88" spans="1:2">
      <c r="A88" s="135" t="s">
        <v>297</v>
      </c>
      <c r="B88" s="138" t="s">
        <v>208</v>
      </c>
    </row>
    <row r="89" spans="1:2">
      <c r="A89" s="135" t="s">
        <v>293</v>
      </c>
      <c r="B89" s="138" t="s">
        <v>204</v>
      </c>
    </row>
    <row r="90" spans="1:2">
      <c r="A90" s="135" t="s">
        <v>298</v>
      </c>
      <c r="B90" s="138" t="s">
        <v>209</v>
      </c>
    </row>
    <row r="91" spans="1:2">
      <c r="A91" s="135" t="s">
        <v>294</v>
      </c>
      <c r="B91" s="138" t="s">
        <v>205</v>
      </c>
    </row>
    <row r="92" spans="1:2">
      <c r="A92" s="135" t="s">
        <v>310</v>
      </c>
      <c r="B92" s="138" t="s">
        <v>221</v>
      </c>
    </row>
  </sheetData>
  <sortState ref="A2:B92">
    <sortCondition ref="A2:A92"/>
  </sortState>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7"/>
  <sheetViews>
    <sheetView showGridLines="0" topLeftCell="A93" workbookViewId="0">
      <selection activeCell="B95" sqref="B95:E97"/>
    </sheetView>
  </sheetViews>
  <sheetFormatPr baseColWidth="10" defaultColWidth="0" defaultRowHeight="15.75" zeroHeight="1"/>
  <cols>
    <col min="1" max="1" width="2.375" style="72" customWidth="1"/>
    <col min="2" max="2" width="10.125" style="72" customWidth="1"/>
    <col min="3" max="3" width="34.75" style="72" customWidth="1"/>
    <col min="4" max="4" width="15.625" style="72" customWidth="1"/>
    <col min="5" max="5" width="16.375" style="72" customWidth="1"/>
    <col min="6" max="16384" width="0" style="72" hidden="1"/>
  </cols>
  <sheetData>
    <row r="1" spans="1:5" ht="18.75">
      <c r="B1" s="189" t="s">
        <v>57</v>
      </c>
      <c r="C1" s="189"/>
      <c r="D1" s="189"/>
      <c r="E1" s="189"/>
    </row>
    <row r="2" spans="1:5" ht="18.75">
      <c r="B2" s="189" t="s">
        <v>87</v>
      </c>
      <c r="C2" s="189"/>
      <c r="D2" s="189"/>
      <c r="E2" s="189"/>
    </row>
    <row r="3" spans="1:5">
      <c r="B3" s="190" t="s">
        <v>88</v>
      </c>
      <c r="C3" s="190"/>
      <c r="D3" s="190"/>
      <c r="E3" s="190"/>
    </row>
    <row r="4" spans="1:5"/>
    <row r="5" spans="1:5">
      <c r="A5" s="185" t="s">
        <v>352</v>
      </c>
      <c r="B5" s="185"/>
      <c r="C5" s="185"/>
      <c r="D5" s="185"/>
      <c r="E5" s="186"/>
    </row>
    <row r="6" spans="1:5"/>
    <row r="7" spans="1:5">
      <c r="B7" s="180" t="s">
        <v>353</v>
      </c>
      <c r="C7" s="180"/>
      <c r="D7" s="180"/>
      <c r="E7" s="180"/>
    </row>
    <row r="8" spans="1:5" ht="15.75" customHeight="1">
      <c r="B8" s="181" t="s">
        <v>354</v>
      </c>
      <c r="C8" s="181"/>
      <c r="D8" s="181"/>
      <c r="E8" s="181"/>
    </row>
    <row r="9" spans="1:5">
      <c r="B9" s="181"/>
      <c r="C9" s="181"/>
      <c r="D9" s="181"/>
      <c r="E9" s="181"/>
    </row>
    <row r="10" spans="1:5"/>
    <row r="11" spans="1:5">
      <c r="B11" s="180" t="s">
        <v>89</v>
      </c>
      <c r="C11" s="180"/>
      <c r="D11" s="180"/>
      <c r="E11" s="180"/>
    </row>
    <row r="12" spans="1:5">
      <c r="B12" s="181" t="s">
        <v>346</v>
      </c>
      <c r="C12" s="181"/>
      <c r="D12" s="181"/>
      <c r="E12" s="181"/>
    </row>
    <row r="13" spans="1:5">
      <c r="B13" s="181"/>
      <c r="C13" s="181"/>
      <c r="D13" s="181"/>
      <c r="E13" s="181"/>
    </row>
    <row r="14" spans="1:5">
      <c r="B14" s="181"/>
      <c r="C14" s="181"/>
      <c r="D14" s="181"/>
      <c r="E14" s="181"/>
    </row>
    <row r="15" spans="1:5"/>
    <row r="16" spans="1:5">
      <c r="B16" s="180" t="s">
        <v>107</v>
      </c>
      <c r="C16" s="180"/>
      <c r="D16" s="180"/>
      <c r="E16" s="180"/>
    </row>
    <row r="17" spans="2:5">
      <c r="B17" s="181" t="s">
        <v>108</v>
      </c>
      <c r="C17" s="182"/>
      <c r="D17" s="182"/>
      <c r="E17" s="182"/>
    </row>
    <row r="18" spans="2:5">
      <c r="B18" s="182"/>
      <c r="C18" s="182"/>
      <c r="D18" s="182"/>
      <c r="E18" s="182"/>
    </row>
    <row r="19" spans="2:5"/>
    <row r="20" spans="2:5">
      <c r="B20" s="180" t="s">
        <v>90</v>
      </c>
      <c r="C20" s="180"/>
      <c r="D20" s="180"/>
      <c r="E20" s="180"/>
    </row>
    <row r="21" spans="2:5" ht="15.75" customHeight="1">
      <c r="B21" s="181" t="s">
        <v>355</v>
      </c>
      <c r="C21" s="181"/>
      <c r="D21" s="181"/>
      <c r="E21" s="181"/>
    </row>
    <row r="22" spans="2:5" ht="15.75" customHeight="1">
      <c r="B22" s="181"/>
      <c r="C22" s="181"/>
      <c r="D22" s="181"/>
      <c r="E22" s="181"/>
    </row>
    <row r="23" spans="2:5" ht="15.75" customHeight="1">
      <c r="B23" s="181"/>
      <c r="C23" s="181"/>
      <c r="D23" s="181"/>
      <c r="E23" s="181"/>
    </row>
    <row r="24" spans="2:5" ht="15.75" customHeight="1">
      <c r="B24" s="181"/>
      <c r="C24" s="181"/>
      <c r="D24" s="181"/>
      <c r="E24" s="181"/>
    </row>
    <row r="25" spans="2:5" ht="15.75" customHeight="1">
      <c r="B25" s="181"/>
      <c r="C25" s="181"/>
      <c r="D25" s="181"/>
      <c r="E25" s="181"/>
    </row>
    <row r="26" spans="2:5"/>
    <row r="27" spans="2:5">
      <c r="B27" s="180" t="s">
        <v>91</v>
      </c>
      <c r="C27" s="180"/>
      <c r="D27" s="180"/>
      <c r="E27" s="180"/>
    </row>
    <row r="28" spans="2:5">
      <c r="B28" s="181" t="s">
        <v>92</v>
      </c>
      <c r="C28" s="182"/>
      <c r="D28" s="182"/>
      <c r="E28" s="182"/>
    </row>
    <row r="29" spans="2:5">
      <c r="B29" s="182"/>
      <c r="C29" s="182"/>
      <c r="D29" s="182"/>
      <c r="E29" s="182"/>
    </row>
    <row r="30" spans="2:5"/>
    <row r="31" spans="2:5">
      <c r="B31" s="180" t="s">
        <v>345</v>
      </c>
      <c r="C31" s="180"/>
      <c r="D31" s="180"/>
      <c r="E31" s="180"/>
    </row>
    <row r="32" spans="2:5">
      <c r="B32" s="181" t="s">
        <v>356</v>
      </c>
      <c r="C32" s="182"/>
      <c r="D32" s="182"/>
      <c r="E32" s="182"/>
    </row>
    <row r="33" spans="1:5">
      <c r="B33" s="181"/>
      <c r="C33" s="182"/>
      <c r="D33" s="182"/>
      <c r="E33" s="182"/>
    </row>
    <row r="34" spans="1:5">
      <c r="B34" s="182"/>
      <c r="C34" s="182"/>
      <c r="D34" s="182"/>
      <c r="E34" s="182"/>
    </row>
    <row r="35" spans="1:5"/>
    <row r="36" spans="1:5">
      <c r="A36" s="185" t="s">
        <v>94</v>
      </c>
      <c r="B36" s="185"/>
      <c r="C36" s="185"/>
      <c r="D36" s="185"/>
      <c r="E36" s="186"/>
    </row>
    <row r="37" spans="1:5">
      <c r="A37" s="103"/>
      <c r="B37" s="103"/>
      <c r="C37" s="103"/>
      <c r="D37" s="103"/>
      <c r="E37" s="103"/>
    </row>
    <row r="38" spans="1:5">
      <c r="A38" s="103"/>
      <c r="B38" s="180" t="s">
        <v>95</v>
      </c>
      <c r="C38" s="180"/>
      <c r="D38" s="180"/>
      <c r="E38" s="180"/>
    </row>
    <row r="39" spans="1:5">
      <c r="B39" s="181" t="s">
        <v>357</v>
      </c>
      <c r="C39" s="182"/>
      <c r="D39" s="182"/>
      <c r="E39" s="182"/>
    </row>
    <row r="40" spans="1:5">
      <c r="B40" s="182"/>
      <c r="C40" s="182"/>
      <c r="D40" s="182"/>
      <c r="E40" s="182"/>
    </row>
    <row r="41" spans="1:5">
      <c r="B41" s="182"/>
      <c r="C41" s="182"/>
      <c r="D41" s="182"/>
      <c r="E41" s="182"/>
    </row>
    <row r="42" spans="1:5">
      <c r="B42" s="182"/>
      <c r="C42" s="182"/>
      <c r="D42" s="182"/>
      <c r="E42" s="182"/>
    </row>
    <row r="43" spans="1:5">
      <c r="B43" s="182"/>
      <c r="C43" s="182"/>
      <c r="D43" s="182"/>
      <c r="E43" s="182"/>
    </row>
    <row r="44" spans="1:5">
      <c r="B44" s="182"/>
      <c r="C44" s="182"/>
      <c r="D44" s="182"/>
      <c r="E44" s="182"/>
    </row>
    <row r="45" spans="1:5">
      <c r="B45" s="182"/>
      <c r="C45" s="182"/>
      <c r="D45" s="182"/>
      <c r="E45" s="182"/>
    </row>
    <row r="46" spans="1:5">
      <c r="B46" s="181" t="s">
        <v>326</v>
      </c>
      <c r="C46" s="182"/>
      <c r="D46" s="182"/>
      <c r="E46" s="182"/>
    </row>
    <row r="47" spans="1:5">
      <c r="B47" s="182"/>
      <c r="C47" s="182"/>
      <c r="D47" s="182"/>
      <c r="E47" s="182"/>
    </row>
    <row r="48" spans="1:5">
      <c r="B48" s="182"/>
      <c r="C48" s="182"/>
      <c r="D48" s="182"/>
      <c r="E48" s="182"/>
    </row>
    <row r="49" spans="1:5">
      <c r="B49" s="182"/>
      <c r="C49" s="182"/>
      <c r="D49" s="182"/>
      <c r="E49" s="182"/>
    </row>
    <row r="50" spans="1:5"/>
    <row r="51" spans="1:5">
      <c r="B51" s="180" t="s">
        <v>96</v>
      </c>
      <c r="C51" s="180"/>
      <c r="D51" s="180"/>
      <c r="E51" s="180"/>
    </row>
    <row r="52" spans="1:5">
      <c r="B52" s="181" t="s">
        <v>136</v>
      </c>
      <c r="C52" s="181"/>
      <c r="D52" s="181"/>
      <c r="E52" s="181"/>
    </row>
    <row r="53" spans="1:5">
      <c r="B53" s="181"/>
      <c r="C53" s="181"/>
      <c r="D53" s="181"/>
      <c r="E53" s="181"/>
    </row>
    <row r="54" spans="1:5">
      <c r="C54" s="74"/>
    </row>
    <row r="55" spans="1:5">
      <c r="B55" s="180" t="s">
        <v>324</v>
      </c>
      <c r="C55" s="180"/>
      <c r="D55" s="180"/>
      <c r="E55" s="180"/>
    </row>
    <row r="56" spans="1:5">
      <c r="B56" s="181" t="s">
        <v>358</v>
      </c>
      <c r="C56" s="181"/>
      <c r="D56" s="181"/>
      <c r="E56" s="181"/>
    </row>
    <row r="57" spans="1:5">
      <c r="B57" s="181"/>
      <c r="C57" s="181"/>
      <c r="D57" s="181"/>
      <c r="E57" s="181"/>
    </row>
    <row r="58" spans="1:5">
      <c r="B58" s="181"/>
      <c r="C58" s="181"/>
      <c r="D58" s="181"/>
      <c r="E58" s="181"/>
    </row>
    <row r="59" spans="1:5">
      <c r="C59" s="74"/>
    </row>
    <row r="60" spans="1:5">
      <c r="B60" s="180" t="s">
        <v>323</v>
      </c>
      <c r="C60" s="180"/>
      <c r="D60" s="180"/>
      <c r="E60" s="180"/>
    </row>
    <row r="61" spans="1:5">
      <c r="B61" s="181" t="s">
        <v>325</v>
      </c>
      <c r="C61" s="181"/>
      <c r="D61" s="181"/>
      <c r="E61" s="181"/>
    </row>
    <row r="62" spans="1:5">
      <c r="B62" s="181"/>
      <c r="C62" s="181"/>
      <c r="D62" s="181"/>
      <c r="E62" s="181"/>
    </row>
    <row r="63" spans="1:5"/>
    <row r="64" spans="1:5">
      <c r="A64" s="185" t="s">
        <v>97</v>
      </c>
      <c r="B64" s="185"/>
      <c r="C64" s="185"/>
      <c r="D64" s="185"/>
      <c r="E64" s="186"/>
    </row>
    <row r="65" spans="2:5">
      <c r="B65" s="187" t="s">
        <v>327</v>
      </c>
      <c r="C65" s="187"/>
      <c r="D65" s="187"/>
      <c r="E65" s="187"/>
    </row>
    <row r="66" spans="2:5">
      <c r="B66" s="187"/>
      <c r="C66" s="187"/>
      <c r="D66" s="187"/>
      <c r="E66" s="187"/>
    </row>
    <row r="67" spans="2:5">
      <c r="B67" s="187"/>
      <c r="C67" s="187"/>
      <c r="D67" s="187"/>
      <c r="E67" s="187"/>
    </row>
    <row r="68" spans="2:5"/>
    <row r="69" spans="2:5">
      <c r="B69" s="181" t="s">
        <v>98</v>
      </c>
      <c r="C69" s="182"/>
      <c r="D69" s="182"/>
      <c r="E69" s="182"/>
    </row>
    <row r="70" spans="2:5"/>
    <row r="71" spans="2:5">
      <c r="B71" s="180" t="s">
        <v>99</v>
      </c>
      <c r="C71" s="180"/>
      <c r="D71" s="180"/>
      <c r="E71" s="180"/>
    </row>
    <row r="72" spans="2:5">
      <c r="B72" s="181" t="s">
        <v>359</v>
      </c>
      <c r="C72" s="182"/>
      <c r="D72" s="182"/>
      <c r="E72" s="182"/>
    </row>
    <row r="73" spans="2:5">
      <c r="B73" s="181"/>
      <c r="C73" s="182"/>
      <c r="D73" s="182"/>
      <c r="E73" s="182"/>
    </row>
    <row r="74" spans="2:5">
      <c r="B74" s="182"/>
      <c r="C74" s="182"/>
      <c r="D74" s="182"/>
      <c r="E74" s="182"/>
    </row>
    <row r="75" spans="2:5"/>
    <row r="76" spans="2:5">
      <c r="B76" s="180" t="s">
        <v>100</v>
      </c>
      <c r="C76" s="180"/>
      <c r="D76" s="180"/>
      <c r="E76" s="180"/>
    </row>
    <row r="77" spans="2:5">
      <c r="B77" s="181" t="s">
        <v>360</v>
      </c>
      <c r="C77" s="182"/>
      <c r="D77" s="182"/>
      <c r="E77" s="182"/>
    </row>
    <row r="78" spans="2:5">
      <c r="B78" s="181"/>
      <c r="C78" s="182"/>
      <c r="D78" s="182"/>
      <c r="E78" s="182"/>
    </row>
    <row r="79" spans="2:5">
      <c r="B79" s="182"/>
      <c r="C79" s="182"/>
      <c r="D79" s="182"/>
      <c r="E79" s="182"/>
    </row>
    <row r="80" spans="2:5"/>
    <row r="81" spans="1:256">
      <c r="B81" s="180" t="s">
        <v>101</v>
      </c>
      <c r="C81" s="180"/>
      <c r="D81" s="180"/>
      <c r="E81" s="180"/>
    </row>
    <row r="82" spans="1:256" s="134" customFormat="1">
      <c r="A82" s="72"/>
      <c r="B82" s="181" t="s">
        <v>137</v>
      </c>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c r="BY82" s="182"/>
      <c r="BZ82" s="182"/>
      <c r="CA82" s="182"/>
      <c r="CB82" s="182"/>
      <c r="CC82" s="182"/>
      <c r="CD82" s="182"/>
      <c r="CE82" s="182"/>
      <c r="CF82" s="182"/>
      <c r="CG82" s="182"/>
      <c r="CH82" s="182"/>
      <c r="CI82" s="182"/>
      <c r="CJ82" s="182"/>
      <c r="CK82" s="182"/>
      <c r="CL82" s="182"/>
      <c r="CM82" s="182"/>
      <c r="CN82" s="182"/>
      <c r="CO82" s="182"/>
      <c r="CP82" s="182"/>
      <c r="CQ82" s="182"/>
      <c r="CR82" s="182"/>
      <c r="CS82" s="182"/>
      <c r="CT82" s="182"/>
      <c r="CU82" s="182"/>
      <c r="CV82" s="182"/>
      <c r="CW82" s="182"/>
      <c r="CX82" s="182"/>
      <c r="CY82" s="182"/>
      <c r="CZ82" s="182"/>
      <c r="DA82" s="182"/>
      <c r="DB82" s="182"/>
      <c r="DC82" s="182"/>
      <c r="DD82" s="182"/>
      <c r="DE82" s="182"/>
      <c r="DF82" s="182"/>
      <c r="DG82" s="182"/>
      <c r="DH82" s="182"/>
      <c r="DI82" s="182"/>
      <c r="DJ82" s="182"/>
      <c r="DK82" s="182"/>
      <c r="DL82" s="182"/>
      <c r="DM82" s="182"/>
      <c r="DN82" s="182"/>
      <c r="DO82" s="182"/>
      <c r="DP82" s="182"/>
      <c r="DQ82" s="182"/>
      <c r="DR82" s="182"/>
      <c r="DS82" s="182"/>
      <c r="DT82" s="182"/>
      <c r="DU82" s="182"/>
      <c r="DV82" s="182"/>
      <c r="DW82" s="182"/>
      <c r="DX82" s="182"/>
      <c r="DY82" s="182"/>
      <c r="DZ82" s="182"/>
      <c r="EA82" s="182"/>
      <c r="EB82" s="182"/>
      <c r="EC82" s="182"/>
      <c r="ED82" s="182"/>
      <c r="EE82" s="182"/>
      <c r="EF82" s="182"/>
      <c r="EG82" s="182"/>
      <c r="EH82" s="182"/>
      <c r="EI82" s="182"/>
      <c r="EJ82" s="182"/>
      <c r="EK82" s="182"/>
      <c r="EL82" s="182"/>
      <c r="EM82" s="182"/>
      <c r="EN82" s="182"/>
      <c r="EO82" s="182"/>
      <c r="EP82" s="182"/>
      <c r="EQ82" s="182"/>
      <c r="ER82" s="182"/>
      <c r="ES82" s="182"/>
      <c r="ET82" s="182"/>
      <c r="EU82" s="182"/>
      <c r="EV82" s="182"/>
      <c r="EW82" s="182"/>
      <c r="EX82" s="182"/>
      <c r="EY82" s="182"/>
      <c r="EZ82" s="182"/>
      <c r="FA82" s="182"/>
      <c r="FB82" s="182"/>
      <c r="FC82" s="182"/>
      <c r="FD82" s="182"/>
      <c r="FE82" s="182"/>
      <c r="FF82" s="182"/>
      <c r="FG82" s="182"/>
      <c r="FH82" s="182"/>
      <c r="FI82" s="182"/>
      <c r="FJ82" s="182"/>
      <c r="FK82" s="182"/>
      <c r="FL82" s="182"/>
      <c r="FM82" s="182"/>
      <c r="FN82" s="182"/>
      <c r="FO82" s="182"/>
      <c r="FP82" s="182"/>
      <c r="FQ82" s="182"/>
      <c r="FR82" s="182"/>
      <c r="FS82" s="182"/>
      <c r="FT82" s="182"/>
      <c r="FU82" s="182"/>
      <c r="FV82" s="182"/>
      <c r="FW82" s="182"/>
      <c r="FX82" s="182"/>
      <c r="FY82" s="182"/>
      <c r="FZ82" s="182"/>
      <c r="GA82" s="182"/>
      <c r="GB82" s="182"/>
      <c r="GC82" s="182"/>
      <c r="GD82" s="182"/>
      <c r="GE82" s="182"/>
      <c r="GF82" s="182"/>
      <c r="GG82" s="182"/>
      <c r="GH82" s="182"/>
      <c r="GI82" s="182"/>
      <c r="GJ82" s="182"/>
      <c r="GK82" s="182"/>
      <c r="GL82" s="182"/>
      <c r="GM82" s="182"/>
      <c r="GN82" s="182"/>
      <c r="GO82" s="182"/>
      <c r="GP82" s="182"/>
      <c r="GQ82" s="182"/>
      <c r="GR82" s="182"/>
      <c r="GS82" s="182"/>
      <c r="GT82" s="182"/>
      <c r="GU82" s="182"/>
      <c r="GV82" s="182"/>
      <c r="GW82" s="182"/>
      <c r="GX82" s="182"/>
      <c r="GY82" s="182"/>
      <c r="GZ82" s="182"/>
      <c r="HA82" s="182"/>
      <c r="HB82" s="182"/>
      <c r="HC82" s="182"/>
      <c r="HD82" s="182"/>
      <c r="HE82" s="182"/>
      <c r="HF82" s="182"/>
      <c r="HG82" s="182"/>
      <c r="HH82" s="182"/>
      <c r="HI82" s="182"/>
      <c r="HJ82" s="182"/>
      <c r="HK82" s="182"/>
      <c r="HL82" s="182"/>
      <c r="HM82" s="182"/>
      <c r="HN82" s="182"/>
      <c r="HO82" s="182"/>
      <c r="HP82" s="182"/>
      <c r="HQ82" s="182"/>
      <c r="HR82" s="182"/>
      <c r="HS82" s="182"/>
      <c r="HT82" s="182"/>
      <c r="HU82" s="182"/>
      <c r="HV82" s="182"/>
      <c r="HW82" s="182"/>
      <c r="HX82" s="182"/>
      <c r="HY82" s="182"/>
      <c r="HZ82" s="182"/>
      <c r="IA82" s="182"/>
      <c r="IB82" s="182"/>
      <c r="IC82" s="182"/>
      <c r="ID82" s="182"/>
      <c r="IE82" s="182"/>
      <c r="IF82" s="182"/>
      <c r="IG82" s="182"/>
      <c r="IH82" s="182"/>
      <c r="II82" s="182"/>
      <c r="IJ82" s="182"/>
      <c r="IK82" s="182"/>
      <c r="IL82" s="182"/>
      <c r="IM82" s="182"/>
      <c r="IN82" s="182"/>
      <c r="IO82" s="182"/>
      <c r="IP82" s="182"/>
      <c r="IQ82" s="182"/>
      <c r="IR82" s="182"/>
      <c r="IS82" s="182"/>
      <c r="IT82" s="182"/>
      <c r="IU82" s="182"/>
      <c r="IV82" s="182"/>
    </row>
    <row r="83" spans="1:256" s="134" customFormat="1">
      <c r="A83" s="72"/>
      <c r="B83" s="181"/>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82"/>
      <c r="BY83" s="182"/>
      <c r="BZ83" s="182"/>
      <c r="CA83" s="182"/>
      <c r="CB83" s="182"/>
      <c r="CC83" s="182"/>
      <c r="CD83" s="182"/>
      <c r="CE83" s="182"/>
      <c r="CF83" s="182"/>
      <c r="CG83" s="182"/>
      <c r="CH83" s="182"/>
      <c r="CI83" s="182"/>
      <c r="CJ83" s="182"/>
      <c r="CK83" s="182"/>
      <c r="CL83" s="182"/>
      <c r="CM83" s="182"/>
      <c r="CN83" s="182"/>
      <c r="CO83" s="182"/>
      <c r="CP83" s="182"/>
      <c r="CQ83" s="182"/>
      <c r="CR83" s="182"/>
      <c r="CS83" s="182"/>
      <c r="CT83" s="182"/>
      <c r="CU83" s="182"/>
      <c r="CV83" s="182"/>
      <c r="CW83" s="182"/>
      <c r="CX83" s="182"/>
      <c r="CY83" s="182"/>
      <c r="CZ83" s="182"/>
      <c r="DA83" s="182"/>
      <c r="DB83" s="182"/>
      <c r="DC83" s="182"/>
      <c r="DD83" s="182"/>
      <c r="DE83" s="182"/>
      <c r="DF83" s="182"/>
      <c r="DG83" s="182"/>
      <c r="DH83" s="182"/>
      <c r="DI83" s="182"/>
      <c r="DJ83" s="182"/>
      <c r="DK83" s="182"/>
      <c r="DL83" s="182"/>
      <c r="DM83" s="182"/>
      <c r="DN83" s="182"/>
      <c r="DO83" s="182"/>
      <c r="DP83" s="182"/>
      <c r="DQ83" s="182"/>
      <c r="DR83" s="182"/>
      <c r="DS83" s="182"/>
      <c r="DT83" s="182"/>
      <c r="DU83" s="182"/>
      <c r="DV83" s="182"/>
      <c r="DW83" s="182"/>
      <c r="DX83" s="182"/>
      <c r="DY83" s="182"/>
      <c r="DZ83" s="182"/>
      <c r="EA83" s="182"/>
      <c r="EB83" s="182"/>
      <c r="EC83" s="182"/>
      <c r="ED83" s="182"/>
      <c r="EE83" s="182"/>
      <c r="EF83" s="182"/>
      <c r="EG83" s="182"/>
      <c r="EH83" s="182"/>
      <c r="EI83" s="182"/>
      <c r="EJ83" s="182"/>
      <c r="EK83" s="182"/>
      <c r="EL83" s="182"/>
      <c r="EM83" s="182"/>
      <c r="EN83" s="182"/>
      <c r="EO83" s="182"/>
      <c r="EP83" s="182"/>
      <c r="EQ83" s="182"/>
      <c r="ER83" s="182"/>
      <c r="ES83" s="182"/>
      <c r="ET83" s="182"/>
      <c r="EU83" s="182"/>
      <c r="EV83" s="182"/>
      <c r="EW83" s="182"/>
      <c r="EX83" s="182"/>
      <c r="EY83" s="182"/>
      <c r="EZ83" s="182"/>
      <c r="FA83" s="182"/>
      <c r="FB83" s="182"/>
      <c r="FC83" s="182"/>
      <c r="FD83" s="182"/>
      <c r="FE83" s="182"/>
      <c r="FF83" s="182"/>
      <c r="FG83" s="182"/>
      <c r="FH83" s="182"/>
      <c r="FI83" s="182"/>
      <c r="FJ83" s="182"/>
      <c r="FK83" s="182"/>
      <c r="FL83" s="182"/>
      <c r="FM83" s="182"/>
      <c r="FN83" s="182"/>
      <c r="FO83" s="182"/>
      <c r="FP83" s="182"/>
      <c r="FQ83" s="182"/>
      <c r="FR83" s="182"/>
      <c r="FS83" s="182"/>
      <c r="FT83" s="182"/>
      <c r="FU83" s="182"/>
      <c r="FV83" s="182"/>
      <c r="FW83" s="182"/>
      <c r="FX83" s="182"/>
      <c r="FY83" s="182"/>
      <c r="FZ83" s="182"/>
      <c r="GA83" s="182"/>
      <c r="GB83" s="182"/>
      <c r="GC83" s="182"/>
      <c r="GD83" s="182"/>
      <c r="GE83" s="182"/>
      <c r="GF83" s="182"/>
      <c r="GG83" s="182"/>
      <c r="GH83" s="182"/>
      <c r="GI83" s="182"/>
      <c r="GJ83" s="182"/>
      <c r="GK83" s="182"/>
      <c r="GL83" s="182"/>
      <c r="GM83" s="182"/>
      <c r="GN83" s="182"/>
      <c r="GO83" s="182"/>
      <c r="GP83" s="182"/>
      <c r="GQ83" s="182"/>
      <c r="GR83" s="182"/>
      <c r="GS83" s="182"/>
      <c r="GT83" s="182"/>
      <c r="GU83" s="182"/>
      <c r="GV83" s="182"/>
      <c r="GW83" s="182"/>
      <c r="GX83" s="182"/>
      <c r="GY83" s="182"/>
      <c r="GZ83" s="182"/>
      <c r="HA83" s="182"/>
      <c r="HB83" s="182"/>
      <c r="HC83" s="182"/>
      <c r="HD83" s="182"/>
      <c r="HE83" s="182"/>
      <c r="HF83" s="182"/>
      <c r="HG83" s="182"/>
      <c r="HH83" s="182"/>
      <c r="HI83" s="182"/>
      <c r="HJ83" s="182"/>
      <c r="HK83" s="182"/>
      <c r="HL83" s="182"/>
      <c r="HM83" s="182"/>
      <c r="HN83" s="182"/>
      <c r="HO83" s="182"/>
      <c r="HP83" s="182"/>
      <c r="HQ83" s="182"/>
      <c r="HR83" s="182"/>
      <c r="HS83" s="182"/>
      <c r="HT83" s="182"/>
      <c r="HU83" s="182"/>
      <c r="HV83" s="182"/>
      <c r="HW83" s="182"/>
      <c r="HX83" s="182"/>
      <c r="HY83" s="182"/>
      <c r="HZ83" s="182"/>
      <c r="IA83" s="182"/>
      <c r="IB83" s="182"/>
      <c r="IC83" s="182"/>
      <c r="ID83" s="182"/>
      <c r="IE83" s="182"/>
      <c r="IF83" s="182"/>
      <c r="IG83" s="182"/>
      <c r="IH83" s="182"/>
      <c r="II83" s="182"/>
      <c r="IJ83" s="182"/>
      <c r="IK83" s="182"/>
      <c r="IL83" s="182"/>
      <c r="IM83" s="182"/>
      <c r="IN83" s="182"/>
      <c r="IO83" s="182"/>
      <c r="IP83" s="182"/>
      <c r="IQ83" s="182"/>
      <c r="IR83" s="182"/>
      <c r="IS83" s="182"/>
      <c r="IT83" s="182"/>
      <c r="IU83" s="182"/>
      <c r="IV83" s="182"/>
    </row>
    <row r="84" spans="1:256" s="134" customFormat="1">
      <c r="A84" s="72"/>
      <c r="B84" s="181"/>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c r="BR84" s="182"/>
      <c r="BS84" s="182"/>
      <c r="BT84" s="182"/>
      <c r="BU84" s="182"/>
      <c r="BV84" s="182"/>
      <c r="BW84" s="182"/>
      <c r="BX84" s="182"/>
      <c r="BY84" s="182"/>
      <c r="BZ84" s="182"/>
      <c r="CA84" s="182"/>
      <c r="CB84" s="182"/>
      <c r="CC84" s="182"/>
      <c r="CD84" s="182"/>
      <c r="CE84" s="182"/>
      <c r="CF84" s="182"/>
      <c r="CG84" s="182"/>
      <c r="CH84" s="182"/>
      <c r="CI84" s="182"/>
      <c r="CJ84" s="182"/>
      <c r="CK84" s="182"/>
      <c r="CL84" s="182"/>
      <c r="CM84" s="182"/>
      <c r="CN84" s="182"/>
      <c r="CO84" s="182"/>
      <c r="CP84" s="182"/>
      <c r="CQ84" s="182"/>
      <c r="CR84" s="182"/>
      <c r="CS84" s="182"/>
      <c r="CT84" s="182"/>
      <c r="CU84" s="182"/>
      <c r="CV84" s="182"/>
      <c r="CW84" s="182"/>
      <c r="CX84" s="182"/>
      <c r="CY84" s="182"/>
      <c r="CZ84" s="182"/>
      <c r="DA84" s="182"/>
      <c r="DB84" s="182"/>
      <c r="DC84" s="182"/>
      <c r="DD84" s="182"/>
      <c r="DE84" s="182"/>
      <c r="DF84" s="182"/>
      <c r="DG84" s="182"/>
      <c r="DH84" s="182"/>
      <c r="DI84" s="182"/>
      <c r="DJ84" s="182"/>
      <c r="DK84" s="182"/>
      <c r="DL84" s="182"/>
      <c r="DM84" s="182"/>
      <c r="DN84" s="182"/>
      <c r="DO84" s="182"/>
      <c r="DP84" s="182"/>
      <c r="DQ84" s="182"/>
      <c r="DR84" s="182"/>
      <c r="DS84" s="182"/>
      <c r="DT84" s="182"/>
      <c r="DU84" s="182"/>
      <c r="DV84" s="182"/>
      <c r="DW84" s="182"/>
      <c r="DX84" s="182"/>
      <c r="DY84" s="182"/>
      <c r="DZ84" s="182"/>
      <c r="EA84" s="182"/>
      <c r="EB84" s="182"/>
      <c r="EC84" s="182"/>
      <c r="ED84" s="182"/>
      <c r="EE84" s="182"/>
      <c r="EF84" s="182"/>
      <c r="EG84" s="182"/>
      <c r="EH84" s="182"/>
      <c r="EI84" s="182"/>
      <c r="EJ84" s="182"/>
      <c r="EK84" s="182"/>
      <c r="EL84" s="182"/>
      <c r="EM84" s="182"/>
      <c r="EN84" s="182"/>
      <c r="EO84" s="182"/>
      <c r="EP84" s="182"/>
      <c r="EQ84" s="182"/>
      <c r="ER84" s="182"/>
      <c r="ES84" s="182"/>
      <c r="ET84" s="182"/>
      <c r="EU84" s="182"/>
      <c r="EV84" s="182"/>
      <c r="EW84" s="182"/>
      <c r="EX84" s="182"/>
      <c r="EY84" s="182"/>
      <c r="EZ84" s="182"/>
      <c r="FA84" s="182"/>
      <c r="FB84" s="182"/>
      <c r="FC84" s="182"/>
      <c r="FD84" s="182"/>
      <c r="FE84" s="182"/>
      <c r="FF84" s="182"/>
      <c r="FG84" s="182"/>
      <c r="FH84" s="182"/>
      <c r="FI84" s="182"/>
      <c r="FJ84" s="182"/>
      <c r="FK84" s="182"/>
      <c r="FL84" s="182"/>
      <c r="FM84" s="182"/>
      <c r="FN84" s="182"/>
      <c r="FO84" s="182"/>
      <c r="FP84" s="182"/>
      <c r="FQ84" s="182"/>
      <c r="FR84" s="182"/>
      <c r="FS84" s="182"/>
      <c r="FT84" s="182"/>
      <c r="FU84" s="182"/>
      <c r="FV84" s="182"/>
      <c r="FW84" s="182"/>
      <c r="FX84" s="182"/>
      <c r="FY84" s="182"/>
      <c r="FZ84" s="182"/>
      <c r="GA84" s="182"/>
      <c r="GB84" s="182"/>
      <c r="GC84" s="182"/>
      <c r="GD84" s="182"/>
      <c r="GE84" s="182"/>
      <c r="GF84" s="182"/>
      <c r="GG84" s="182"/>
      <c r="GH84" s="182"/>
      <c r="GI84" s="182"/>
      <c r="GJ84" s="182"/>
      <c r="GK84" s="182"/>
      <c r="GL84" s="182"/>
      <c r="GM84" s="182"/>
      <c r="GN84" s="182"/>
      <c r="GO84" s="182"/>
      <c r="GP84" s="182"/>
      <c r="GQ84" s="182"/>
      <c r="GR84" s="182"/>
      <c r="GS84" s="182"/>
      <c r="GT84" s="182"/>
      <c r="GU84" s="182"/>
      <c r="GV84" s="182"/>
      <c r="GW84" s="182"/>
      <c r="GX84" s="182"/>
      <c r="GY84" s="182"/>
      <c r="GZ84" s="182"/>
      <c r="HA84" s="182"/>
      <c r="HB84" s="182"/>
      <c r="HC84" s="182"/>
      <c r="HD84" s="182"/>
      <c r="HE84" s="182"/>
      <c r="HF84" s="182"/>
      <c r="HG84" s="182"/>
      <c r="HH84" s="182"/>
      <c r="HI84" s="182"/>
      <c r="HJ84" s="182"/>
      <c r="HK84" s="182"/>
      <c r="HL84" s="182"/>
      <c r="HM84" s="182"/>
      <c r="HN84" s="182"/>
      <c r="HO84" s="182"/>
      <c r="HP84" s="182"/>
      <c r="HQ84" s="182"/>
      <c r="HR84" s="182"/>
      <c r="HS84" s="182"/>
      <c r="HT84" s="182"/>
      <c r="HU84" s="182"/>
      <c r="HV84" s="182"/>
      <c r="HW84" s="182"/>
      <c r="HX84" s="182"/>
      <c r="HY84" s="182"/>
      <c r="HZ84" s="182"/>
      <c r="IA84" s="182"/>
      <c r="IB84" s="182"/>
      <c r="IC84" s="182"/>
      <c r="ID84" s="182"/>
      <c r="IE84" s="182"/>
      <c r="IF84" s="182"/>
      <c r="IG84" s="182"/>
      <c r="IH84" s="182"/>
      <c r="II84" s="182"/>
      <c r="IJ84" s="182"/>
      <c r="IK84" s="182"/>
      <c r="IL84" s="182"/>
      <c r="IM84" s="182"/>
      <c r="IN84" s="182"/>
      <c r="IO84" s="182"/>
      <c r="IP84" s="182"/>
      <c r="IQ84" s="182"/>
      <c r="IR84" s="182"/>
      <c r="IS84" s="182"/>
      <c r="IT84" s="182"/>
      <c r="IU84" s="182"/>
      <c r="IV84" s="182"/>
    </row>
    <row r="85" spans="1:256" s="134" customFormat="1">
      <c r="A85" s="7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2"/>
      <c r="BR85" s="182"/>
      <c r="BS85" s="182"/>
      <c r="BT85" s="182"/>
      <c r="BU85" s="182"/>
      <c r="BV85" s="182"/>
      <c r="BW85" s="182"/>
      <c r="BX85" s="182"/>
      <c r="BY85" s="182"/>
      <c r="BZ85" s="182"/>
      <c r="CA85" s="182"/>
      <c r="CB85" s="182"/>
      <c r="CC85" s="182"/>
      <c r="CD85" s="182"/>
      <c r="CE85" s="182"/>
      <c r="CF85" s="182"/>
      <c r="CG85" s="182"/>
      <c r="CH85" s="182"/>
      <c r="CI85" s="182"/>
      <c r="CJ85" s="182"/>
      <c r="CK85" s="182"/>
      <c r="CL85" s="182"/>
      <c r="CM85" s="182"/>
      <c r="CN85" s="182"/>
      <c r="CO85" s="182"/>
      <c r="CP85" s="182"/>
      <c r="CQ85" s="182"/>
      <c r="CR85" s="182"/>
      <c r="CS85" s="182"/>
      <c r="CT85" s="182"/>
      <c r="CU85" s="182"/>
      <c r="CV85" s="182"/>
      <c r="CW85" s="182"/>
      <c r="CX85" s="182"/>
      <c r="CY85" s="182"/>
      <c r="CZ85" s="182"/>
      <c r="DA85" s="182"/>
      <c r="DB85" s="182"/>
      <c r="DC85" s="182"/>
      <c r="DD85" s="182"/>
      <c r="DE85" s="182"/>
      <c r="DF85" s="182"/>
      <c r="DG85" s="182"/>
      <c r="DH85" s="182"/>
      <c r="DI85" s="182"/>
      <c r="DJ85" s="182"/>
      <c r="DK85" s="182"/>
      <c r="DL85" s="182"/>
      <c r="DM85" s="182"/>
      <c r="DN85" s="182"/>
      <c r="DO85" s="182"/>
      <c r="DP85" s="182"/>
      <c r="DQ85" s="182"/>
      <c r="DR85" s="182"/>
      <c r="DS85" s="182"/>
      <c r="DT85" s="182"/>
      <c r="DU85" s="182"/>
      <c r="DV85" s="182"/>
      <c r="DW85" s="182"/>
      <c r="DX85" s="182"/>
      <c r="DY85" s="182"/>
      <c r="DZ85" s="182"/>
      <c r="EA85" s="182"/>
      <c r="EB85" s="182"/>
      <c r="EC85" s="182"/>
      <c r="ED85" s="182"/>
      <c r="EE85" s="182"/>
      <c r="EF85" s="182"/>
      <c r="EG85" s="182"/>
      <c r="EH85" s="182"/>
      <c r="EI85" s="182"/>
      <c r="EJ85" s="182"/>
      <c r="EK85" s="182"/>
      <c r="EL85" s="182"/>
      <c r="EM85" s="182"/>
      <c r="EN85" s="182"/>
      <c r="EO85" s="182"/>
      <c r="EP85" s="182"/>
      <c r="EQ85" s="182"/>
      <c r="ER85" s="182"/>
      <c r="ES85" s="182"/>
      <c r="ET85" s="182"/>
      <c r="EU85" s="182"/>
      <c r="EV85" s="182"/>
      <c r="EW85" s="182"/>
      <c r="EX85" s="182"/>
      <c r="EY85" s="182"/>
      <c r="EZ85" s="182"/>
      <c r="FA85" s="182"/>
      <c r="FB85" s="182"/>
      <c r="FC85" s="182"/>
      <c r="FD85" s="182"/>
      <c r="FE85" s="182"/>
      <c r="FF85" s="182"/>
      <c r="FG85" s="182"/>
      <c r="FH85" s="182"/>
      <c r="FI85" s="182"/>
      <c r="FJ85" s="182"/>
      <c r="FK85" s="182"/>
      <c r="FL85" s="182"/>
      <c r="FM85" s="182"/>
      <c r="FN85" s="182"/>
      <c r="FO85" s="182"/>
      <c r="FP85" s="182"/>
      <c r="FQ85" s="182"/>
      <c r="FR85" s="182"/>
      <c r="FS85" s="182"/>
      <c r="FT85" s="182"/>
      <c r="FU85" s="182"/>
      <c r="FV85" s="182"/>
      <c r="FW85" s="182"/>
      <c r="FX85" s="182"/>
      <c r="FY85" s="182"/>
      <c r="FZ85" s="182"/>
      <c r="GA85" s="182"/>
      <c r="GB85" s="182"/>
      <c r="GC85" s="182"/>
      <c r="GD85" s="182"/>
      <c r="GE85" s="182"/>
      <c r="GF85" s="182"/>
      <c r="GG85" s="182"/>
      <c r="GH85" s="182"/>
      <c r="GI85" s="182"/>
      <c r="GJ85" s="182"/>
      <c r="GK85" s="182"/>
      <c r="GL85" s="182"/>
      <c r="GM85" s="182"/>
      <c r="GN85" s="182"/>
      <c r="GO85" s="182"/>
      <c r="GP85" s="182"/>
      <c r="GQ85" s="182"/>
      <c r="GR85" s="182"/>
      <c r="GS85" s="182"/>
      <c r="GT85" s="182"/>
      <c r="GU85" s="182"/>
      <c r="GV85" s="182"/>
      <c r="GW85" s="182"/>
      <c r="GX85" s="182"/>
      <c r="GY85" s="182"/>
      <c r="GZ85" s="182"/>
      <c r="HA85" s="182"/>
      <c r="HB85" s="182"/>
      <c r="HC85" s="182"/>
      <c r="HD85" s="182"/>
      <c r="HE85" s="182"/>
      <c r="HF85" s="182"/>
      <c r="HG85" s="182"/>
      <c r="HH85" s="182"/>
      <c r="HI85" s="182"/>
      <c r="HJ85" s="182"/>
      <c r="HK85" s="182"/>
      <c r="HL85" s="182"/>
      <c r="HM85" s="182"/>
      <c r="HN85" s="182"/>
      <c r="HO85" s="182"/>
      <c r="HP85" s="182"/>
      <c r="HQ85" s="182"/>
      <c r="HR85" s="182"/>
      <c r="HS85" s="182"/>
      <c r="HT85" s="182"/>
      <c r="HU85" s="182"/>
      <c r="HV85" s="182"/>
      <c r="HW85" s="182"/>
      <c r="HX85" s="182"/>
      <c r="HY85" s="182"/>
      <c r="HZ85" s="182"/>
      <c r="IA85" s="182"/>
      <c r="IB85" s="182"/>
      <c r="IC85" s="182"/>
      <c r="ID85" s="182"/>
      <c r="IE85" s="182"/>
      <c r="IF85" s="182"/>
      <c r="IG85" s="182"/>
      <c r="IH85" s="182"/>
      <c r="II85" s="182"/>
      <c r="IJ85" s="182"/>
      <c r="IK85" s="182"/>
      <c r="IL85" s="182"/>
      <c r="IM85" s="182"/>
      <c r="IN85" s="182"/>
      <c r="IO85" s="182"/>
      <c r="IP85" s="182"/>
      <c r="IQ85" s="182"/>
      <c r="IR85" s="182"/>
      <c r="IS85" s="182"/>
      <c r="IT85" s="182"/>
      <c r="IU85" s="182"/>
      <c r="IV85" s="182"/>
    </row>
    <row r="86" spans="1:256"/>
    <row r="87" spans="1:256">
      <c r="B87" s="180" t="s">
        <v>102</v>
      </c>
      <c r="C87" s="180"/>
      <c r="D87" s="180"/>
      <c r="E87" s="180"/>
    </row>
    <row r="88" spans="1:256">
      <c r="B88" s="181" t="s">
        <v>103</v>
      </c>
      <c r="C88" s="182"/>
      <c r="D88" s="182"/>
      <c r="E88" s="182"/>
    </row>
    <row r="89" spans="1:256">
      <c r="B89" s="102"/>
      <c r="C89" s="102"/>
      <c r="D89" s="102"/>
    </row>
    <row r="90" spans="1:256">
      <c r="B90" s="180" t="s">
        <v>104</v>
      </c>
      <c r="C90" s="180"/>
      <c r="D90" s="180"/>
      <c r="E90" s="180"/>
    </row>
    <row r="91" spans="1:256">
      <c r="B91" s="181" t="s">
        <v>361</v>
      </c>
      <c r="C91" s="181"/>
      <c r="D91" s="181"/>
      <c r="E91" s="181"/>
      <c r="F91" s="184"/>
      <c r="G91" s="184"/>
    </row>
    <row r="92" spans="1:256">
      <c r="B92" s="181"/>
      <c r="C92" s="181"/>
      <c r="D92" s="181"/>
      <c r="E92" s="181"/>
      <c r="F92" s="107"/>
      <c r="G92" s="107"/>
    </row>
    <row r="93" spans="1:256"/>
    <row r="94" spans="1:256">
      <c r="A94" s="185" t="s">
        <v>105</v>
      </c>
      <c r="B94" s="185"/>
      <c r="C94" s="185"/>
      <c r="D94" s="185"/>
      <c r="E94" s="186"/>
    </row>
    <row r="95" spans="1:256">
      <c r="B95" s="188" t="s">
        <v>367</v>
      </c>
      <c r="C95" s="188"/>
      <c r="D95" s="188"/>
      <c r="E95" s="188"/>
    </row>
    <row r="96" spans="1:256">
      <c r="B96" s="188"/>
      <c r="C96" s="188"/>
      <c r="D96" s="188"/>
      <c r="E96" s="188"/>
    </row>
    <row r="97" spans="2:7">
      <c r="B97" s="188"/>
      <c r="C97" s="188"/>
      <c r="D97" s="188"/>
      <c r="E97" s="188"/>
    </row>
    <row r="98" spans="2:7">
      <c r="B98" s="105"/>
      <c r="C98" s="105"/>
      <c r="D98" s="105"/>
      <c r="E98" s="105"/>
    </row>
    <row r="99" spans="2:7">
      <c r="B99" s="181" t="s">
        <v>362</v>
      </c>
      <c r="C99" s="181"/>
      <c r="D99" s="181"/>
      <c r="E99" s="181"/>
    </row>
    <row r="100" spans="2:7">
      <c r="B100" s="181"/>
      <c r="C100" s="181"/>
      <c r="D100" s="181"/>
      <c r="E100" s="181"/>
    </row>
    <row r="101" spans="2:7">
      <c r="B101" s="181"/>
      <c r="C101" s="181"/>
      <c r="D101" s="181"/>
      <c r="E101" s="181"/>
    </row>
    <row r="102" spans="2:7">
      <c r="B102" s="181"/>
      <c r="C102" s="181"/>
      <c r="D102" s="181"/>
      <c r="E102" s="181"/>
    </row>
    <row r="103" spans="2:7">
      <c r="B103" s="181"/>
      <c r="C103" s="181"/>
      <c r="D103" s="181"/>
      <c r="E103" s="181"/>
    </row>
    <row r="104" spans="2:7">
      <c r="B104" s="181"/>
      <c r="C104" s="181"/>
      <c r="D104" s="181"/>
      <c r="E104" s="181"/>
    </row>
    <row r="105" spans="2:7">
      <c r="B105" s="181"/>
      <c r="C105" s="181"/>
      <c r="D105" s="181"/>
      <c r="E105" s="181"/>
    </row>
    <row r="106" spans="2:7">
      <c r="B106" s="181"/>
      <c r="C106" s="181"/>
      <c r="D106" s="181"/>
      <c r="E106" s="181"/>
    </row>
    <row r="107" spans="2:7">
      <c r="B107" s="181"/>
      <c r="C107" s="181"/>
      <c r="D107" s="181"/>
      <c r="E107" s="181"/>
    </row>
    <row r="108" spans="2:7">
      <c r="B108" s="181"/>
      <c r="C108" s="181"/>
      <c r="D108" s="181"/>
      <c r="E108" s="181"/>
    </row>
    <row r="109" spans="2:7">
      <c r="B109" s="181"/>
      <c r="C109" s="181"/>
      <c r="D109" s="181"/>
      <c r="E109" s="181"/>
    </row>
    <row r="110" spans="2:7">
      <c r="B110" s="104"/>
      <c r="C110" s="104"/>
      <c r="D110" s="104"/>
      <c r="E110" s="104"/>
    </row>
    <row r="111" spans="2:7">
      <c r="B111" s="181" t="s">
        <v>106</v>
      </c>
      <c r="C111" s="181"/>
      <c r="D111" s="181"/>
      <c r="E111" s="181"/>
      <c r="F111" s="183"/>
      <c r="G111" s="183"/>
    </row>
    <row r="112" spans="2:7">
      <c r="B112" s="181"/>
      <c r="C112" s="181"/>
      <c r="D112" s="181"/>
      <c r="E112" s="181"/>
      <c r="F112" s="183"/>
      <c r="G112" s="183"/>
    </row>
    <row r="113" spans="2:7">
      <c r="B113" s="181"/>
      <c r="C113" s="181"/>
      <c r="D113" s="181"/>
      <c r="E113" s="181"/>
      <c r="F113" s="106"/>
      <c r="G113" s="106"/>
    </row>
    <row r="114" spans="2:7">
      <c r="B114" s="181"/>
      <c r="C114" s="181"/>
      <c r="D114" s="181"/>
      <c r="E114" s="181"/>
      <c r="F114" s="143"/>
      <c r="G114" s="143"/>
    </row>
    <row r="115" spans="2:7">
      <c r="B115" s="181"/>
      <c r="C115" s="181"/>
      <c r="D115" s="181"/>
      <c r="E115" s="181"/>
    </row>
    <row r="116" spans="2:7">
      <c r="C116" s="101"/>
      <c r="D116" s="73"/>
      <c r="E116" s="73"/>
    </row>
    <row r="117" spans="2:7"/>
  </sheetData>
  <mergeCells count="45">
    <mergeCell ref="B1:E1"/>
    <mergeCell ref="B46:E49"/>
    <mergeCell ref="B38:E38"/>
    <mergeCell ref="B2:E2"/>
    <mergeCell ref="B3:E3"/>
    <mergeCell ref="A5:E5"/>
    <mergeCell ref="B16:E16"/>
    <mergeCell ref="B7:E7"/>
    <mergeCell ref="B21:E25"/>
    <mergeCell ref="B8:E9"/>
    <mergeCell ref="B12:E14"/>
    <mergeCell ref="B27:E27"/>
    <mergeCell ref="B20:E20"/>
    <mergeCell ref="B17:E18"/>
    <mergeCell ref="B11:E11"/>
    <mergeCell ref="B28:E29"/>
    <mergeCell ref="B82:IV85"/>
    <mergeCell ref="B56:E58"/>
    <mergeCell ref="B51:E51"/>
    <mergeCell ref="B87:E87"/>
    <mergeCell ref="B52:E53"/>
    <mergeCell ref="B61:E62"/>
    <mergeCell ref="B55:E55"/>
    <mergeCell ref="B69:E69"/>
    <mergeCell ref="B71:E71"/>
    <mergeCell ref="B72:E74"/>
    <mergeCell ref="B76:E76"/>
    <mergeCell ref="B81:E81"/>
    <mergeCell ref="B77:E79"/>
    <mergeCell ref="B31:E31"/>
    <mergeCell ref="B32:E34"/>
    <mergeCell ref="B111:E115"/>
    <mergeCell ref="F111:G112"/>
    <mergeCell ref="F91:G91"/>
    <mergeCell ref="A36:E36"/>
    <mergeCell ref="A64:E64"/>
    <mergeCell ref="B39:E45"/>
    <mergeCell ref="B65:E67"/>
    <mergeCell ref="B60:E60"/>
    <mergeCell ref="A94:E94"/>
    <mergeCell ref="B95:E97"/>
    <mergeCell ref="B88:E88"/>
    <mergeCell ref="B90:E90"/>
    <mergeCell ref="B99:E109"/>
    <mergeCell ref="B91:E92"/>
  </mergeCells>
  <phoneticPr fontId="21" type="noConversion"/>
  <printOptions horizontalCentered="1"/>
  <pageMargins left="0.75" right="0.75" top="1"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zoomScaleNormal="100" workbookViewId="0">
      <selection activeCell="B4" sqref="B4:K4"/>
    </sheetView>
  </sheetViews>
  <sheetFormatPr baseColWidth="10" defaultColWidth="0" defaultRowHeight="15.75" zeroHeight="1"/>
  <cols>
    <col min="1" max="1" width="2" style="26" customWidth="1"/>
    <col min="2" max="2" width="11" style="26" customWidth="1"/>
    <col min="3" max="3" width="19.75" style="26" customWidth="1"/>
    <col min="4" max="4" width="2.125" style="26" customWidth="1"/>
    <col min="5" max="5" width="18.375" style="26" customWidth="1"/>
    <col min="6" max="6" width="8.375" style="26" customWidth="1"/>
    <col min="7" max="7" width="1" style="26" customWidth="1"/>
    <col min="8" max="8" width="2.25" style="26" customWidth="1"/>
    <col min="9" max="11" width="12.625" style="26" customWidth="1"/>
    <col min="12" max="12" width="1.625" style="26" customWidth="1"/>
    <col min="13" max="13" width="3.25" style="26" customWidth="1"/>
    <col min="14" max="16384" width="0" style="26" hidden="1"/>
  </cols>
  <sheetData>
    <row r="1" spans="1:13">
      <c r="A1" s="28"/>
      <c r="B1" s="191"/>
      <c r="C1" s="191"/>
      <c r="D1" s="191"/>
      <c r="E1" s="191"/>
      <c r="F1" s="191"/>
      <c r="G1" s="191"/>
      <c r="H1" s="191"/>
      <c r="I1" s="191"/>
      <c r="J1" s="191"/>
      <c r="K1" s="191"/>
      <c r="L1" s="29"/>
      <c r="M1" s="29"/>
    </row>
    <row r="2" spans="1:13" ht="18.75">
      <c r="A2" s="29"/>
      <c r="B2" s="192" t="s">
        <v>363</v>
      </c>
      <c r="C2" s="193"/>
      <c r="D2" s="193"/>
      <c r="E2" s="193"/>
      <c r="F2" s="193"/>
      <c r="G2" s="193"/>
      <c r="H2" s="193"/>
      <c r="I2" s="193"/>
      <c r="J2" s="193"/>
      <c r="K2" s="193"/>
      <c r="L2" s="29"/>
      <c r="M2" s="29"/>
    </row>
    <row r="3" spans="1:13" ht="18.75">
      <c r="A3" s="29"/>
      <c r="B3" s="194" t="s">
        <v>342</v>
      </c>
      <c r="C3" s="195"/>
      <c r="D3" s="195"/>
      <c r="E3" s="195"/>
      <c r="F3" s="195"/>
      <c r="G3" s="195"/>
      <c r="H3" s="195"/>
      <c r="I3" s="195"/>
      <c r="J3" s="195"/>
      <c r="K3" s="195"/>
      <c r="L3" s="29"/>
      <c r="M3" s="29"/>
    </row>
    <row r="4" spans="1:13" ht="18.75">
      <c r="A4" s="29"/>
      <c r="B4" s="192" t="s">
        <v>81</v>
      </c>
      <c r="C4" s="193"/>
      <c r="D4" s="193"/>
      <c r="E4" s="193"/>
      <c r="F4" s="193"/>
      <c r="G4" s="193"/>
      <c r="H4" s="193"/>
      <c r="I4" s="193"/>
      <c r="J4" s="193"/>
      <c r="K4" s="193"/>
      <c r="L4" s="29"/>
      <c r="M4" s="29"/>
    </row>
    <row r="5" spans="1:13" ht="16.5" thickBot="1">
      <c r="A5" s="29"/>
      <c r="B5" s="197"/>
      <c r="C5" s="197"/>
      <c r="D5" s="197"/>
      <c r="E5" s="197"/>
      <c r="F5" s="197"/>
      <c r="G5" s="197"/>
      <c r="H5" s="197"/>
      <c r="I5" s="197"/>
      <c r="J5" s="197"/>
      <c r="K5" s="197"/>
      <c r="L5" s="29"/>
      <c r="M5" s="29"/>
    </row>
    <row r="6" spans="1:13" ht="16.5" thickTop="1">
      <c r="A6" s="34"/>
      <c r="B6" s="35"/>
      <c r="C6" s="35"/>
      <c r="D6" s="35"/>
      <c r="E6" s="35"/>
      <c r="F6" s="35"/>
      <c r="G6" s="35"/>
      <c r="H6" s="35"/>
      <c r="I6" s="35"/>
      <c r="J6" s="35"/>
      <c r="K6" s="35"/>
      <c r="L6" s="36"/>
      <c r="M6" s="29"/>
    </row>
    <row r="7" spans="1:13">
      <c r="A7" s="37"/>
      <c r="B7" s="28"/>
      <c r="C7" s="28"/>
      <c r="D7" s="28"/>
      <c r="E7" s="28"/>
      <c r="F7" s="28"/>
      <c r="G7" s="28"/>
      <c r="H7" s="28"/>
      <c r="I7" s="28"/>
      <c r="J7" s="28"/>
      <c r="K7" s="28"/>
      <c r="L7" s="38"/>
      <c r="M7" s="29"/>
    </row>
    <row r="8" spans="1:13">
      <c r="A8" s="37"/>
      <c r="B8" s="206" t="s">
        <v>364</v>
      </c>
      <c r="C8" s="201"/>
      <c r="D8" s="39" t="s">
        <v>31</v>
      </c>
      <c r="E8" s="205" t="s">
        <v>365</v>
      </c>
      <c r="F8" s="205"/>
      <c r="G8" s="205"/>
      <c r="H8" s="205"/>
      <c r="I8" s="205"/>
      <c r="J8" s="205"/>
      <c r="K8" s="205"/>
      <c r="L8" s="38"/>
      <c r="M8" s="29"/>
    </row>
    <row r="9" spans="1:13">
      <c r="A9" s="37"/>
      <c r="B9" s="78"/>
      <c r="C9" s="78"/>
      <c r="D9" s="79"/>
      <c r="E9" s="80"/>
      <c r="F9" s="80"/>
      <c r="G9" s="80"/>
      <c r="H9" s="80"/>
      <c r="I9" s="80"/>
      <c r="J9" s="80"/>
      <c r="K9" s="80"/>
      <c r="L9" s="38"/>
      <c r="M9" s="29"/>
    </row>
    <row r="10" spans="1:13">
      <c r="A10" s="37"/>
      <c r="B10" s="206" t="s">
        <v>114</v>
      </c>
      <c r="C10" s="201"/>
      <c r="D10" s="39" t="s">
        <v>31</v>
      </c>
      <c r="E10" s="205" t="s">
        <v>322</v>
      </c>
      <c r="F10" s="205"/>
      <c r="G10" s="205"/>
      <c r="H10" s="205"/>
      <c r="I10" s="205"/>
      <c r="J10" s="205"/>
      <c r="K10" s="205"/>
      <c r="L10" s="38"/>
      <c r="M10" s="29"/>
    </row>
    <row r="11" spans="1:13">
      <c r="A11" s="37"/>
      <c r="B11" s="28"/>
      <c r="C11" s="28"/>
      <c r="D11" s="28"/>
      <c r="E11" s="28"/>
      <c r="F11" s="28"/>
      <c r="G11" s="28"/>
      <c r="H11" s="28"/>
      <c r="I11" s="28"/>
      <c r="J11" s="28"/>
      <c r="K11" s="28"/>
      <c r="L11" s="38"/>
      <c r="M11" s="29"/>
    </row>
    <row r="12" spans="1:13">
      <c r="A12" s="37"/>
      <c r="B12" s="32" t="s">
        <v>0</v>
      </c>
      <c r="C12" s="30"/>
      <c r="D12" s="39" t="str">
        <f>+D8</f>
        <v>n</v>
      </c>
      <c r="E12" s="196"/>
      <c r="F12" s="196"/>
      <c r="G12" s="196"/>
      <c r="H12" s="196"/>
      <c r="I12" s="202" t="s">
        <v>21</v>
      </c>
      <c r="J12" s="203"/>
      <c r="K12" s="43"/>
      <c r="L12" s="38"/>
      <c r="M12" s="29"/>
    </row>
    <row r="13" spans="1:13">
      <c r="A13" s="37"/>
      <c r="B13" s="28"/>
      <c r="C13" s="28"/>
      <c r="D13" s="28"/>
      <c r="E13" s="28"/>
      <c r="F13" s="28"/>
      <c r="G13" s="28"/>
      <c r="H13" s="28"/>
      <c r="I13" s="28"/>
      <c r="J13" s="28"/>
      <c r="K13" s="28"/>
      <c r="L13" s="38"/>
      <c r="M13" s="29"/>
    </row>
    <row r="14" spans="1:13">
      <c r="A14" s="37"/>
      <c r="B14" s="198" t="s">
        <v>1</v>
      </c>
      <c r="C14" s="199"/>
      <c r="D14" s="39" t="str">
        <f>+D12</f>
        <v>n</v>
      </c>
      <c r="E14" s="204" t="s">
        <v>366</v>
      </c>
      <c r="F14" s="196"/>
      <c r="G14" s="196"/>
      <c r="H14" s="196"/>
      <c r="I14" s="196"/>
      <c r="J14" s="196"/>
      <c r="K14" s="196"/>
      <c r="L14" s="38"/>
      <c r="M14" s="29"/>
    </row>
    <row r="15" spans="1:13" ht="16.5" thickBot="1">
      <c r="A15" s="40"/>
      <c r="B15" s="33"/>
      <c r="C15" s="33"/>
      <c r="D15" s="33"/>
      <c r="E15" s="33"/>
      <c r="F15" s="33"/>
      <c r="G15" s="33"/>
      <c r="H15" s="33"/>
      <c r="I15" s="33"/>
      <c r="J15" s="33"/>
      <c r="K15" s="33"/>
      <c r="L15" s="41"/>
      <c r="M15" s="29"/>
    </row>
    <row r="16" spans="1:13" ht="16.5" thickTop="1">
      <c r="A16" s="37"/>
      <c r="B16" s="28"/>
      <c r="C16" s="28"/>
      <c r="D16" s="28"/>
      <c r="E16" s="28"/>
      <c r="F16" s="28"/>
      <c r="G16" s="28"/>
      <c r="H16" s="28"/>
      <c r="I16" s="28"/>
      <c r="J16" s="28"/>
      <c r="K16" s="28"/>
      <c r="L16" s="38"/>
      <c r="M16" s="29"/>
    </row>
    <row r="17" spans="1:13">
      <c r="A17" s="37"/>
      <c r="B17" s="200" t="s">
        <v>115</v>
      </c>
      <c r="C17" s="201"/>
      <c r="D17" s="39" t="str">
        <f>+D14</f>
        <v>n</v>
      </c>
      <c r="E17" s="196"/>
      <c r="F17" s="196"/>
      <c r="G17" s="196"/>
      <c r="H17" s="196"/>
      <c r="I17" s="196"/>
      <c r="J17" s="196"/>
      <c r="K17" s="196"/>
      <c r="L17" s="38"/>
      <c r="M17" s="29"/>
    </row>
    <row r="18" spans="1:13">
      <c r="A18" s="37"/>
      <c r="B18" s="28"/>
      <c r="C18" s="28"/>
      <c r="D18" s="28"/>
      <c r="E18" s="28"/>
      <c r="F18" s="28"/>
      <c r="G18" s="28"/>
      <c r="H18" s="28"/>
      <c r="I18" s="28"/>
      <c r="J18" s="28"/>
      <c r="K18" s="28"/>
      <c r="L18" s="38"/>
      <c r="M18" s="29"/>
    </row>
    <row r="19" spans="1:13">
      <c r="A19" s="37"/>
      <c r="B19" s="200" t="s">
        <v>117</v>
      </c>
      <c r="C19" s="201"/>
      <c r="D19" s="39" t="str">
        <f>+D12</f>
        <v>n</v>
      </c>
      <c r="E19" s="196"/>
      <c r="F19" s="196"/>
      <c r="G19" s="196"/>
      <c r="H19" s="196"/>
      <c r="I19" s="196"/>
      <c r="J19" s="196"/>
      <c r="K19" s="196"/>
      <c r="L19" s="38"/>
      <c r="M19" s="29"/>
    </row>
    <row r="20" spans="1:13">
      <c r="A20" s="37"/>
      <c r="B20" s="28"/>
      <c r="C20" s="28"/>
      <c r="D20" s="28"/>
      <c r="E20" s="28"/>
      <c r="F20" s="28"/>
      <c r="G20" s="28"/>
      <c r="H20" s="28"/>
      <c r="I20" s="28"/>
      <c r="J20" s="28"/>
      <c r="K20" s="28"/>
      <c r="L20" s="38"/>
      <c r="M20" s="29"/>
    </row>
    <row r="21" spans="1:13">
      <c r="A21" s="37"/>
      <c r="B21" s="200" t="s">
        <v>116</v>
      </c>
      <c r="C21" s="201"/>
      <c r="D21" s="39" t="str">
        <f>+D14</f>
        <v>n</v>
      </c>
      <c r="E21" s="196"/>
      <c r="F21" s="196"/>
      <c r="G21" s="196"/>
      <c r="H21" s="196"/>
      <c r="I21" s="196"/>
      <c r="J21" s="196"/>
      <c r="K21" s="196"/>
      <c r="L21" s="38"/>
      <c r="M21" s="29"/>
    </row>
    <row r="22" spans="1:13">
      <c r="A22" s="37"/>
      <c r="B22" s="28"/>
      <c r="C22" s="28"/>
      <c r="D22" s="28"/>
      <c r="E22" s="28"/>
      <c r="F22" s="28"/>
      <c r="G22" s="28"/>
      <c r="H22" s="28"/>
      <c r="I22" s="28"/>
      <c r="J22" s="28"/>
      <c r="K22" s="28"/>
      <c r="L22" s="38"/>
      <c r="M22" s="29"/>
    </row>
    <row r="23" spans="1:13">
      <c r="A23" s="37"/>
      <c r="B23" s="198" t="s">
        <v>15</v>
      </c>
      <c r="C23" s="199"/>
      <c r="D23" s="39" t="str">
        <f>+D21</f>
        <v>n</v>
      </c>
      <c r="E23" s="196"/>
      <c r="F23" s="196"/>
      <c r="G23" s="196"/>
      <c r="H23" s="196"/>
      <c r="I23" s="196"/>
      <c r="J23" s="196"/>
      <c r="K23" s="196"/>
      <c r="L23" s="38"/>
      <c r="M23" s="29"/>
    </row>
    <row r="24" spans="1:13">
      <c r="A24" s="37"/>
      <c r="B24" s="28"/>
      <c r="C24" s="28"/>
      <c r="D24" s="28"/>
      <c r="E24" s="28"/>
      <c r="F24" s="28"/>
      <c r="G24" s="28"/>
      <c r="H24" s="28"/>
      <c r="I24" s="28"/>
      <c r="J24" s="28"/>
      <c r="K24" s="28"/>
      <c r="L24" s="38"/>
      <c r="M24" s="29"/>
    </row>
    <row r="25" spans="1:13">
      <c r="A25" s="37"/>
      <c r="B25" s="198" t="s">
        <v>16</v>
      </c>
      <c r="C25" s="199"/>
      <c r="D25" s="39" t="str">
        <f>+D23</f>
        <v>n</v>
      </c>
      <c r="E25" s="196"/>
      <c r="F25" s="196"/>
      <c r="G25" s="196"/>
      <c r="H25" s="196"/>
      <c r="I25" s="196"/>
      <c r="J25" s="196"/>
      <c r="K25" s="196"/>
      <c r="L25" s="38"/>
      <c r="M25" s="29"/>
    </row>
    <row r="26" spans="1:13" ht="16.5" thickBot="1">
      <c r="A26" s="40"/>
      <c r="B26" s="33"/>
      <c r="C26" s="33"/>
      <c r="D26" s="33"/>
      <c r="E26" s="33"/>
      <c r="F26" s="33"/>
      <c r="G26" s="33"/>
      <c r="H26" s="33"/>
      <c r="I26" s="33"/>
      <c r="J26" s="33"/>
      <c r="K26" s="33"/>
      <c r="L26" s="41"/>
      <c r="M26" s="29"/>
    </row>
    <row r="27" spans="1:13" ht="16.5" thickTop="1">
      <c r="A27" s="37"/>
      <c r="B27" s="28"/>
      <c r="C27" s="28"/>
      <c r="D27" s="28"/>
      <c r="E27" s="28"/>
      <c r="F27" s="28"/>
      <c r="G27" s="28"/>
      <c r="H27" s="28"/>
      <c r="I27" s="28"/>
      <c r="J27" s="28"/>
      <c r="K27" s="28"/>
      <c r="L27" s="38"/>
      <c r="M27" s="29"/>
    </row>
    <row r="28" spans="1:13">
      <c r="A28" s="37"/>
      <c r="B28" s="200" t="s">
        <v>2</v>
      </c>
      <c r="C28" s="209"/>
      <c r="D28" s="28"/>
      <c r="E28" s="210"/>
      <c r="F28" s="210"/>
      <c r="G28" s="210"/>
      <c r="H28" s="210"/>
      <c r="I28" s="210"/>
      <c r="J28" s="210"/>
      <c r="K28" s="210"/>
      <c r="L28" s="38"/>
      <c r="M28" s="29"/>
    </row>
    <row r="29" spans="1:13">
      <c r="A29" s="37"/>
      <c r="B29" s="28"/>
      <c r="C29" s="28"/>
      <c r="D29" s="28"/>
      <c r="E29" s="28"/>
      <c r="F29" s="28"/>
      <c r="G29" s="28"/>
      <c r="H29" s="28"/>
      <c r="I29" s="28"/>
      <c r="J29" s="28"/>
      <c r="K29" s="28"/>
      <c r="L29" s="38"/>
      <c r="M29" s="29"/>
    </row>
    <row r="30" spans="1:13">
      <c r="A30" s="37"/>
      <c r="B30" s="198" t="s">
        <v>3</v>
      </c>
      <c r="C30" s="199"/>
      <c r="D30" s="28"/>
      <c r="E30" s="210"/>
      <c r="F30" s="210"/>
      <c r="G30" s="210"/>
      <c r="H30" s="210"/>
      <c r="I30" s="210"/>
      <c r="J30" s="210"/>
      <c r="K30" s="210"/>
      <c r="L30" s="38"/>
      <c r="M30" s="29"/>
    </row>
    <row r="31" spans="1:13">
      <c r="A31" s="37"/>
      <c r="B31" s="28"/>
      <c r="C31" s="28"/>
      <c r="D31" s="28"/>
      <c r="E31" s="28"/>
      <c r="F31" s="28"/>
      <c r="G31" s="28"/>
      <c r="H31" s="28"/>
      <c r="I31" s="28"/>
      <c r="J31" s="28"/>
      <c r="K31" s="28"/>
      <c r="L31" s="38"/>
      <c r="M31" s="29"/>
    </row>
    <row r="32" spans="1:13">
      <c r="A32" s="37"/>
      <c r="B32" s="206" t="s">
        <v>9</v>
      </c>
      <c r="C32" s="201"/>
      <c r="D32" s="28"/>
      <c r="E32" s="42"/>
      <c r="F32" s="211"/>
      <c r="G32" s="217"/>
      <c r="H32" s="217"/>
      <c r="I32" s="212"/>
      <c r="J32" s="211"/>
      <c r="K32" s="212"/>
      <c r="L32" s="38"/>
      <c r="M32" s="29"/>
    </row>
    <row r="33" spans="1:13">
      <c r="A33" s="37"/>
      <c r="B33" s="28"/>
      <c r="C33" s="28"/>
      <c r="D33" s="28"/>
      <c r="E33" s="28"/>
      <c r="F33" s="28"/>
      <c r="G33" s="28"/>
      <c r="H33" s="28"/>
      <c r="I33" s="28"/>
      <c r="J33" s="28"/>
      <c r="K33" s="28"/>
      <c r="L33" s="38"/>
      <c r="M33" s="29"/>
    </row>
    <row r="34" spans="1:13">
      <c r="A34" s="37"/>
      <c r="B34" s="219" t="s">
        <v>10</v>
      </c>
      <c r="C34" s="220"/>
      <c r="D34" s="28"/>
      <c r="E34" s="225"/>
      <c r="F34" s="226"/>
      <c r="G34" s="226"/>
      <c r="H34" s="226"/>
      <c r="I34" s="226"/>
      <c r="J34" s="226"/>
      <c r="K34" s="227"/>
      <c r="L34" s="38"/>
      <c r="M34" s="29"/>
    </row>
    <row r="35" spans="1:13">
      <c r="A35" s="37"/>
      <c r="B35" s="221"/>
      <c r="C35" s="222"/>
      <c r="D35" s="28"/>
      <c r="E35" s="228"/>
      <c r="F35" s="229"/>
      <c r="G35" s="229"/>
      <c r="H35" s="229"/>
      <c r="I35" s="229"/>
      <c r="J35" s="229"/>
      <c r="K35" s="230"/>
      <c r="L35" s="38"/>
      <c r="M35" s="29"/>
    </row>
    <row r="36" spans="1:13">
      <c r="A36" s="37"/>
      <c r="B36" s="223"/>
      <c r="C36" s="224"/>
      <c r="D36" s="28"/>
      <c r="E36" s="231"/>
      <c r="F36" s="232"/>
      <c r="G36" s="232"/>
      <c r="H36" s="232"/>
      <c r="I36" s="232"/>
      <c r="J36" s="232"/>
      <c r="K36" s="233"/>
      <c r="L36" s="38"/>
      <c r="M36" s="29"/>
    </row>
    <row r="37" spans="1:13">
      <c r="A37" s="37"/>
      <c r="B37" s="28"/>
      <c r="C37" s="28"/>
      <c r="D37" s="28"/>
      <c r="E37" s="28"/>
      <c r="F37" s="28"/>
      <c r="G37" s="28"/>
      <c r="H37" s="28"/>
      <c r="I37" s="28"/>
      <c r="J37" s="28"/>
      <c r="K37" s="28"/>
      <c r="L37" s="38"/>
      <c r="M37" s="29"/>
    </row>
    <row r="38" spans="1:13" ht="16.5" thickBot="1">
      <c r="A38" s="40"/>
      <c r="B38" s="33"/>
      <c r="C38" s="33"/>
      <c r="D38" s="33"/>
      <c r="E38" s="33"/>
      <c r="F38" s="33"/>
      <c r="G38" s="33"/>
      <c r="H38" s="33"/>
      <c r="I38" s="33"/>
      <c r="J38" s="33"/>
      <c r="K38" s="33"/>
      <c r="L38" s="41"/>
      <c r="M38" s="29"/>
    </row>
    <row r="39" spans="1:13" ht="16.5" thickTop="1">
      <c r="A39" s="29"/>
      <c r="B39" s="218" t="s">
        <v>4</v>
      </c>
      <c r="C39" s="218"/>
      <c r="D39" s="218"/>
      <c r="E39" s="218"/>
      <c r="F39" s="218"/>
      <c r="G39" s="218"/>
      <c r="H39" s="218"/>
      <c r="I39" s="218"/>
      <c r="J39" s="218"/>
      <c r="K39" s="218"/>
      <c r="L39" s="29"/>
      <c r="M39" s="29"/>
    </row>
    <row r="40" spans="1:13">
      <c r="A40" s="29"/>
      <c r="B40" s="29"/>
      <c r="C40" s="29"/>
      <c r="D40" s="29"/>
      <c r="E40" s="29"/>
      <c r="F40" s="29"/>
      <c r="G40" s="29"/>
      <c r="H40" s="29"/>
      <c r="I40" s="29"/>
      <c r="J40" s="29"/>
      <c r="K40" s="29"/>
      <c r="L40" s="29"/>
      <c r="M40" s="29"/>
    </row>
    <row r="41" spans="1:13" ht="33.75" customHeight="1">
      <c r="A41" s="29"/>
      <c r="B41" s="214" t="s">
        <v>28</v>
      </c>
      <c r="C41" s="215"/>
      <c r="D41" s="215"/>
      <c r="E41" s="215"/>
      <c r="F41" s="215"/>
      <c r="G41" s="215"/>
      <c r="H41" s="215"/>
      <c r="I41" s="215"/>
      <c r="J41" s="215"/>
      <c r="K41" s="215"/>
      <c r="L41" s="215"/>
      <c r="M41" s="29"/>
    </row>
    <row r="42" spans="1:13">
      <c r="A42" s="29"/>
      <c r="B42" s="29"/>
      <c r="C42" s="29"/>
      <c r="D42" s="29"/>
      <c r="E42" s="29"/>
      <c r="F42" s="29"/>
      <c r="G42" s="29"/>
      <c r="H42" s="29"/>
      <c r="I42" s="29"/>
      <c r="J42" s="29"/>
      <c r="K42" s="29"/>
      <c r="L42" s="29"/>
      <c r="M42" s="29"/>
    </row>
    <row r="43" spans="1:13">
      <c r="A43" s="29"/>
      <c r="B43" s="29"/>
      <c r="C43" s="29"/>
      <c r="D43" s="29"/>
      <c r="E43" s="29"/>
      <c r="F43" s="29"/>
      <c r="G43" s="29"/>
      <c r="H43" s="29"/>
      <c r="I43" s="29"/>
      <c r="J43" s="29"/>
      <c r="K43" s="29"/>
      <c r="L43" s="29"/>
      <c r="M43" s="29"/>
    </row>
    <row r="44" spans="1:13">
      <c r="A44" s="29"/>
      <c r="B44" s="213"/>
      <c r="C44" s="213"/>
      <c r="D44" s="29"/>
      <c r="E44" s="213"/>
      <c r="F44" s="213"/>
      <c r="G44" s="29"/>
      <c r="H44" s="29"/>
      <c r="I44" s="213"/>
      <c r="J44" s="213"/>
      <c r="K44" s="29"/>
      <c r="L44" s="29"/>
      <c r="M44" s="29"/>
    </row>
    <row r="45" spans="1:13">
      <c r="A45" s="29"/>
      <c r="B45" s="207" t="s">
        <v>118</v>
      </c>
      <c r="C45" s="208"/>
      <c r="D45" s="29"/>
      <c r="E45" s="208" t="s">
        <v>8</v>
      </c>
      <c r="F45" s="208"/>
      <c r="G45" s="31"/>
      <c r="H45" s="31"/>
      <c r="I45" s="208" t="s">
        <v>6</v>
      </c>
      <c r="J45" s="208"/>
      <c r="K45" s="29"/>
      <c r="L45" s="29"/>
      <c r="M45" s="29"/>
    </row>
    <row r="46" spans="1:13">
      <c r="A46" s="29"/>
      <c r="B46" s="208" t="s">
        <v>5</v>
      </c>
      <c r="C46" s="208"/>
      <c r="D46" s="29"/>
      <c r="E46" s="208" t="s">
        <v>5</v>
      </c>
      <c r="F46" s="208"/>
      <c r="G46" s="31"/>
      <c r="H46" s="31"/>
      <c r="I46" s="208" t="s">
        <v>5</v>
      </c>
      <c r="J46" s="208"/>
      <c r="K46" s="29"/>
      <c r="L46" s="29"/>
      <c r="M46" s="29"/>
    </row>
    <row r="47" spans="1:13">
      <c r="A47" s="29"/>
      <c r="B47" s="216"/>
      <c r="C47" s="216"/>
      <c r="D47" s="29"/>
      <c r="E47" s="208"/>
      <c r="F47" s="208"/>
      <c r="G47" s="31"/>
      <c r="H47" s="31"/>
      <c r="I47" s="207" t="s">
        <v>7</v>
      </c>
      <c r="J47" s="208"/>
      <c r="K47" s="29"/>
      <c r="L47" s="29"/>
      <c r="M47" s="29"/>
    </row>
    <row r="48" spans="1:13">
      <c r="A48" s="29"/>
      <c r="B48" s="29"/>
      <c r="C48" s="29"/>
      <c r="D48" s="29"/>
      <c r="E48" s="29"/>
      <c r="F48" s="29"/>
      <c r="G48" s="29"/>
      <c r="H48" s="29"/>
      <c r="I48" s="29"/>
      <c r="J48" s="29"/>
      <c r="K48" s="29"/>
      <c r="L48" s="29"/>
      <c r="M48" s="29"/>
    </row>
    <row r="49" spans="1:13">
      <c r="A49" s="29"/>
      <c r="B49" s="29"/>
      <c r="C49" s="29"/>
      <c r="D49" s="29"/>
      <c r="E49" s="29"/>
      <c r="F49" s="29"/>
      <c r="G49" s="29"/>
      <c r="H49" s="29"/>
      <c r="I49" s="29"/>
      <c r="J49" s="29"/>
      <c r="K49" s="29"/>
      <c r="L49" s="29"/>
      <c r="M49" s="29"/>
    </row>
  </sheetData>
  <mergeCells count="46">
    <mergeCell ref="B47:C47"/>
    <mergeCell ref="E47:F47"/>
    <mergeCell ref="I44:J44"/>
    <mergeCell ref="B30:C30"/>
    <mergeCell ref="B44:C44"/>
    <mergeCell ref="F32:I32"/>
    <mergeCell ref="I47:J47"/>
    <mergeCell ref="B39:K39"/>
    <mergeCell ref="B34:C36"/>
    <mergeCell ref="E34:K36"/>
    <mergeCell ref="E46:F46"/>
    <mergeCell ref="I46:J46"/>
    <mergeCell ref="B46:C46"/>
    <mergeCell ref="I45:J45"/>
    <mergeCell ref="E17:K17"/>
    <mergeCell ref="B23:C23"/>
    <mergeCell ref="B45:C45"/>
    <mergeCell ref="B25:C25"/>
    <mergeCell ref="B28:C28"/>
    <mergeCell ref="E21:K21"/>
    <mergeCell ref="B19:C19"/>
    <mergeCell ref="E19:K19"/>
    <mergeCell ref="E28:K28"/>
    <mergeCell ref="E30:K30"/>
    <mergeCell ref="E25:K25"/>
    <mergeCell ref="B32:C32"/>
    <mergeCell ref="J32:K32"/>
    <mergeCell ref="E45:F45"/>
    <mergeCell ref="E44:F44"/>
    <mergeCell ref="B41:L41"/>
    <mergeCell ref="B1:K1"/>
    <mergeCell ref="B2:K2"/>
    <mergeCell ref="B4:K4"/>
    <mergeCell ref="B3:K3"/>
    <mergeCell ref="E23:K23"/>
    <mergeCell ref="B5:K5"/>
    <mergeCell ref="B14:C14"/>
    <mergeCell ref="B17:C17"/>
    <mergeCell ref="B21:C21"/>
    <mergeCell ref="I12:J12"/>
    <mergeCell ref="E14:K14"/>
    <mergeCell ref="E8:K8"/>
    <mergeCell ref="B10:C10"/>
    <mergeCell ref="E10:K10"/>
    <mergeCell ref="B8:C8"/>
    <mergeCell ref="E12:H12"/>
  </mergeCells>
  <phoneticPr fontId="21" type="noConversion"/>
  <printOptions horizontalCentered="1"/>
  <pageMargins left="0" right="0" top="0.47244094488188981" bottom="0.31496062992125984" header="0" footer="0"/>
  <pageSetup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showGridLines="0" zoomScale="75" workbookViewId="0">
      <selection activeCell="C4" sqref="C4:N4"/>
    </sheetView>
  </sheetViews>
  <sheetFormatPr baseColWidth="10" defaultColWidth="0" defaultRowHeight="15"/>
  <cols>
    <col min="1" max="2" width="0.875" style="1" customWidth="1"/>
    <col min="3" max="3" width="8.375" style="1" customWidth="1"/>
    <col min="4" max="5" width="15.375" style="1" customWidth="1"/>
    <col min="6" max="6" width="8.5" style="1" bestFit="1" customWidth="1"/>
    <col min="7" max="7" width="14.625" style="1" bestFit="1" customWidth="1"/>
    <col min="8" max="8" width="14.5" style="1" customWidth="1"/>
    <col min="9" max="9" width="14.75" style="1" bestFit="1" customWidth="1"/>
    <col min="10" max="10" width="11.25" style="1" customWidth="1"/>
    <col min="11" max="11" width="13.5" style="1" bestFit="1" customWidth="1"/>
    <col min="12" max="12" width="9.625" style="1" bestFit="1" customWidth="1"/>
    <col min="13" max="13" width="9" style="1" bestFit="1" customWidth="1"/>
    <col min="14" max="14" width="1" style="1" customWidth="1"/>
    <col min="15" max="15" width="1.875" style="1" customWidth="1"/>
    <col min="16" max="16" width="0" style="1" hidden="1" customWidth="1"/>
    <col min="17" max="16384" width="13" style="1" hidden="1"/>
  </cols>
  <sheetData>
    <row r="1" spans="1:15" ht="27.75" customHeight="1">
      <c r="C1" s="234" t="str">
        <f>+SPB!E8</f>
        <v>Nombre del Sujeto Privado Beneficiario</v>
      </c>
      <c r="D1" s="234"/>
      <c r="E1" s="234"/>
      <c r="F1" s="234"/>
      <c r="G1" s="234"/>
      <c r="H1" s="234"/>
      <c r="I1" s="234"/>
      <c r="J1" s="234"/>
      <c r="K1" s="234"/>
      <c r="L1" s="234"/>
      <c r="M1" s="234"/>
    </row>
    <row r="2" spans="1:15" ht="25.5">
      <c r="B2" s="235" t="s">
        <v>29</v>
      </c>
      <c r="C2" s="235"/>
      <c r="D2" s="235"/>
      <c r="E2" s="235"/>
      <c r="F2" s="235"/>
      <c r="G2" s="235"/>
      <c r="H2" s="235"/>
      <c r="I2" s="235"/>
      <c r="J2" s="235"/>
      <c r="K2" s="235"/>
      <c r="L2" s="235"/>
      <c r="M2" s="235"/>
      <c r="N2" s="235"/>
    </row>
    <row r="3" spans="1:15" ht="17.25" customHeight="1"/>
    <row r="4" spans="1:15" ht="15.75">
      <c r="C4" s="236" t="str">
        <f>+SPB!B4</f>
        <v>Período del: __________________ al  _____________________ de 20____</v>
      </c>
      <c r="D4" s="236"/>
      <c r="E4" s="236"/>
      <c r="F4" s="236"/>
      <c r="G4" s="236"/>
      <c r="H4" s="236"/>
      <c r="I4" s="236"/>
      <c r="J4" s="236"/>
      <c r="K4" s="236"/>
      <c r="L4" s="236"/>
      <c r="M4" s="236"/>
      <c r="N4" s="236"/>
    </row>
    <row r="5" spans="1:15">
      <c r="B5" s="2"/>
      <c r="C5" s="2"/>
      <c r="D5" s="2"/>
      <c r="E5" s="2"/>
      <c r="F5" s="2"/>
      <c r="G5" s="2"/>
      <c r="H5" s="2"/>
      <c r="I5" s="2"/>
      <c r="J5" s="2"/>
      <c r="K5" s="2"/>
      <c r="L5" s="2"/>
      <c r="M5" s="2"/>
      <c r="N5" s="2"/>
      <c r="O5" s="2"/>
    </row>
    <row r="6" spans="1:15">
      <c r="A6" s="2"/>
      <c r="B6" s="2"/>
      <c r="C6" s="2"/>
      <c r="D6" s="2"/>
      <c r="E6" s="2"/>
      <c r="F6" s="2"/>
      <c r="G6" s="2"/>
      <c r="H6" s="2"/>
      <c r="I6" s="2"/>
      <c r="J6" s="2"/>
      <c r="K6" s="2"/>
      <c r="L6" s="2"/>
      <c r="M6" s="2"/>
      <c r="N6" s="2"/>
      <c r="O6" s="2"/>
    </row>
    <row r="7" spans="1:15" ht="45">
      <c r="A7" s="2"/>
      <c r="B7" s="2"/>
      <c r="C7" s="45" t="s">
        <v>34</v>
      </c>
      <c r="D7" s="47" t="s">
        <v>43</v>
      </c>
      <c r="E7" s="45" t="s">
        <v>86</v>
      </c>
      <c r="F7" s="45" t="s">
        <v>39</v>
      </c>
      <c r="G7" s="46" t="s">
        <v>37</v>
      </c>
      <c r="H7" s="46" t="s">
        <v>38</v>
      </c>
      <c r="I7" s="46" t="s">
        <v>36</v>
      </c>
      <c r="J7" s="45" t="s">
        <v>35</v>
      </c>
      <c r="K7" s="45" t="s">
        <v>40</v>
      </c>
      <c r="L7" s="45" t="s">
        <v>41</v>
      </c>
      <c r="M7" s="45" t="s">
        <v>42</v>
      </c>
      <c r="N7" s="2"/>
      <c r="O7" s="2"/>
    </row>
    <row r="8" spans="1:15">
      <c r="A8" s="2"/>
      <c r="B8" s="2"/>
      <c r="C8" s="48"/>
      <c r="D8" s="49"/>
      <c r="E8" s="49"/>
      <c r="F8" s="50"/>
      <c r="G8" s="48"/>
      <c r="H8" s="48"/>
      <c r="I8" s="48"/>
      <c r="J8" s="48"/>
      <c r="K8" s="50"/>
      <c r="L8" s="51"/>
      <c r="M8" s="51"/>
      <c r="N8" s="2"/>
      <c r="O8" s="2"/>
    </row>
    <row r="9" spans="1:15">
      <c r="A9" s="2"/>
      <c r="B9" s="2"/>
      <c r="C9" s="52"/>
      <c r="D9" s="53"/>
      <c r="E9" s="53"/>
      <c r="F9" s="54"/>
      <c r="G9" s="52"/>
      <c r="H9" s="52"/>
      <c r="I9" s="52"/>
      <c r="J9" s="52"/>
      <c r="K9" s="54"/>
      <c r="L9" s="54"/>
      <c r="M9" s="54"/>
      <c r="N9" s="2"/>
      <c r="O9" s="2"/>
    </row>
    <row r="10" spans="1:15">
      <c r="A10" s="2"/>
      <c r="B10" s="2"/>
      <c r="C10" s="52"/>
      <c r="D10" s="53"/>
      <c r="E10" s="53"/>
      <c r="F10" s="54"/>
      <c r="G10" s="55"/>
      <c r="H10" s="55"/>
      <c r="I10" s="55"/>
      <c r="J10" s="52"/>
      <c r="K10" s="54"/>
      <c r="L10" s="54"/>
      <c r="M10" s="54"/>
      <c r="N10" s="2"/>
      <c r="O10" s="2"/>
    </row>
    <row r="11" spans="1:15">
      <c r="A11" s="2"/>
      <c r="B11" s="2"/>
      <c r="C11" s="52"/>
      <c r="D11" s="53"/>
      <c r="E11" s="53"/>
      <c r="F11" s="54"/>
      <c r="G11" s="52"/>
      <c r="H11" s="52"/>
      <c r="I11" s="52"/>
      <c r="J11" s="52"/>
      <c r="K11" s="54"/>
      <c r="L11" s="54"/>
      <c r="M11" s="54"/>
      <c r="N11" s="2"/>
      <c r="O11" s="2"/>
    </row>
    <row r="12" spans="1:15">
      <c r="A12" s="2"/>
      <c r="B12" s="2"/>
      <c r="C12" s="52"/>
      <c r="D12" s="53"/>
      <c r="E12" s="53"/>
      <c r="F12" s="54"/>
      <c r="G12" s="55"/>
      <c r="H12" s="55"/>
      <c r="I12" s="55"/>
      <c r="J12" s="52"/>
      <c r="K12" s="54"/>
      <c r="L12" s="54"/>
      <c r="M12" s="54"/>
      <c r="N12" s="2"/>
      <c r="O12" s="2"/>
    </row>
    <row r="13" spans="1:15">
      <c r="A13" s="2"/>
      <c r="B13" s="2"/>
      <c r="C13" s="52"/>
      <c r="D13" s="53"/>
      <c r="E13" s="53"/>
      <c r="F13" s="54"/>
      <c r="G13" s="55"/>
      <c r="H13" s="55"/>
      <c r="I13" s="55"/>
      <c r="J13" s="52"/>
      <c r="K13" s="54"/>
      <c r="L13" s="54"/>
      <c r="M13" s="54"/>
      <c r="N13" s="2"/>
      <c r="O13" s="2"/>
    </row>
    <row r="14" spans="1:15">
      <c r="A14" s="2"/>
      <c r="B14" s="2"/>
      <c r="C14" s="52"/>
      <c r="D14" s="53"/>
      <c r="E14" s="53"/>
      <c r="F14" s="54"/>
      <c r="G14" s="55"/>
      <c r="H14" s="55"/>
      <c r="I14" s="55"/>
      <c r="J14" s="52"/>
      <c r="K14" s="54"/>
      <c r="L14" s="54"/>
      <c r="M14" s="54"/>
      <c r="N14" s="2"/>
      <c r="O14" s="2"/>
    </row>
    <row r="15" spans="1:15">
      <c r="A15" s="2"/>
      <c r="B15" s="2"/>
      <c r="C15" s="56"/>
      <c r="D15" s="57"/>
      <c r="E15" s="57"/>
      <c r="F15" s="58"/>
      <c r="G15" s="56"/>
      <c r="H15" s="56"/>
      <c r="I15" s="56"/>
      <c r="J15" s="56"/>
      <c r="K15" s="58"/>
      <c r="L15" s="58"/>
      <c r="M15" s="58"/>
      <c r="N15" s="2"/>
      <c r="O15" s="2"/>
    </row>
    <row r="16" spans="1:15" ht="9.75" customHeight="1">
      <c r="A16" s="2"/>
      <c r="B16" s="2"/>
      <c r="C16" s="59"/>
      <c r="D16" s="59"/>
      <c r="E16" s="59"/>
      <c r="F16" s="59"/>
      <c r="G16" s="59"/>
      <c r="H16" s="59"/>
      <c r="I16" s="59"/>
      <c r="J16" s="59"/>
      <c r="K16" s="59"/>
      <c r="L16" s="59"/>
      <c r="M16" s="59"/>
      <c r="N16" s="2"/>
      <c r="O16" s="2"/>
    </row>
    <row r="17" spans="2:15">
      <c r="B17" s="2"/>
      <c r="C17" s="2"/>
      <c r="D17" s="2"/>
      <c r="E17" s="2"/>
      <c r="F17" s="2"/>
      <c r="G17" s="2"/>
      <c r="H17" s="2"/>
      <c r="I17" s="2"/>
      <c r="J17" s="2"/>
      <c r="K17" s="2"/>
      <c r="L17" s="2"/>
      <c r="M17" s="2"/>
      <c r="N17" s="2"/>
      <c r="O17" s="2"/>
    </row>
    <row r="22" spans="2:15">
      <c r="I22" s="44"/>
    </row>
    <row r="24" spans="2:15">
      <c r="I24" s="44"/>
    </row>
  </sheetData>
  <mergeCells count="3">
    <mergeCell ref="C1:M1"/>
    <mergeCell ref="B2:N2"/>
    <mergeCell ref="C4:N4"/>
  </mergeCells>
  <phoneticPr fontId="21" type="noConversion"/>
  <printOptions horizontalCentered="1"/>
  <pageMargins left="0.31496062992125984" right="0.75" top="1" bottom="1" header="0" footer="0"/>
  <pageSetup scale="8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82"/>
  <sheetViews>
    <sheetView topLeftCell="E1" zoomScaleNormal="100" workbookViewId="0">
      <selection activeCell="I16" sqref="I16"/>
    </sheetView>
  </sheetViews>
  <sheetFormatPr baseColWidth="10" defaultColWidth="11" defaultRowHeight="15.75"/>
  <cols>
    <col min="1" max="1" width="0.875" style="148" customWidth="1"/>
    <col min="2" max="2" width="14.25" style="148" customWidth="1"/>
    <col min="3" max="3" width="11" style="148" customWidth="1"/>
    <col min="4" max="4" width="18.625" style="148" bestFit="1" customWidth="1"/>
    <col min="5" max="5" width="17.25" style="148" bestFit="1" customWidth="1"/>
    <col min="6" max="6" width="37.625" style="148" customWidth="1"/>
    <col min="7" max="7" width="14.5" style="148" customWidth="1"/>
    <col min="8" max="8" width="15" style="148" customWidth="1"/>
    <col min="9" max="12" width="15.625" style="148" customWidth="1"/>
    <col min="13" max="13" width="55" style="148" bestFit="1" customWidth="1"/>
    <col min="14" max="257" width="0" style="148" hidden="1" customWidth="1"/>
    <col min="258" max="16384" width="11" style="148"/>
  </cols>
  <sheetData>
    <row r="1" spans="2:13" ht="15" customHeight="1"/>
    <row r="2" spans="2:13" ht="15" customHeight="1">
      <c r="B2" s="252" t="s">
        <v>57</v>
      </c>
      <c r="C2" s="252"/>
      <c r="D2" s="252"/>
      <c r="E2" s="252"/>
      <c r="F2" s="252"/>
      <c r="G2" s="252"/>
      <c r="H2" s="252"/>
      <c r="I2" s="252"/>
      <c r="J2" s="252"/>
      <c r="K2" s="252"/>
      <c r="L2" s="252"/>
      <c r="M2" s="252"/>
    </row>
    <row r="3" spans="2:13" ht="15" customHeight="1">
      <c r="B3" s="252"/>
      <c r="C3" s="252"/>
      <c r="D3" s="252"/>
      <c r="E3" s="252"/>
      <c r="F3" s="252"/>
      <c r="G3" s="252"/>
      <c r="H3" s="252"/>
      <c r="I3" s="252"/>
      <c r="J3" s="252"/>
      <c r="K3" s="252"/>
      <c r="L3" s="252"/>
      <c r="M3" s="252"/>
    </row>
    <row r="4" spans="2:13" ht="15" customHeight="1">
      <c r="B4" s="253" t="s">
        <v>32</v>
      </c>
      <c r="C4" s="254"/>
      <c r="D4" s="254"/>
      <c r="E4" s="254"/>
      <c r="F4" s="254"/>
      <c r="G4" s="254"/>
      <c r="H4" s="254"/>
      <c r="I4" s="254"/>
      <c r="J4" s="254"/>
      <c r="K4" s="254"/>
      <c r="L4" s="254"/>
      <c r="M4" s="254"/>
    </row>
    <row r="5" spans="2:13" ht="15" customHeight="1">
      <c r="B5" s="149"/>
      <c r="C5" s="149"/>
      <c r="D5" s="149"/>
      <c r="E5" s="149"/>
      <c r="F5" s="149"/>
      <c r="G5" s="149"/>
      <c r="H5" s="149"/>
      <c r="I5" s="149"/>
      <c r="J5" s="149"/>
      <c r="K5" s="149"/>
      <c r="L5" s="149"/>
      <c r="M5" s="149"/>
    </row>
    <row r="6" spans="2:13" ht="15" customHeight="1">
      <c r="B6" s="149"/>
      <c r="C6" s="149"/>
      <c r="D6" s="149"/>
      <c r="E6" s="149"/>
      <c r="F6" s="149"/>
      <c r="G6" s="149"/>
      <c r="H6" s="149"/>
      <c r="I6" s="149"/>
      <c r="J6" s="149"/>
      <c r="K6" s="149"/>
      <c r="L6" s="149"/>
      <c r="M6" s="149"/>
    </row>
    <row r="7" spans="2:13" ht="15" customHeight="1">
      <c r="B7" s="255" t="s">
        <v>112</v>
      </c>
      <c r="C7" s="256"/>
      <c r="D7" s="257"/>
      <c r="E7" s="258" t="str">
        <f>+SPB!E8</f>
        <v>Nombre del Sujeto Privado Beneficiario</v>
      </c>
      <c r="F7" s="258"/>
      <c r="G7" s="258"/>
      <c r="H7" s="150"/>
      <c r="I7" s="150"/>
      <c r="J7" s="150"/>
      <c r="K7" s="150"/>
      <c r="L7" s="150"/>
      <c r="M7" s="150"/>
    </row>
    <row r="8" spans="2:13" ht="15" customHeight="1">
      <c r="B8" s="255" t="s">
        <v>113</v>
      </c>
      <c r="C8" s="256"/>
      <c r="D8" s="257"/>
      <c r="E8" s="258" t="str">
        <f>+SPB!E10</f>
        <v>Nombre del Programa</v>
      </c>
      <c r="F8" s="258"/>
      <c r="G8" s="258"/>
      <c r="H8" s="150"/>
      <c r="I8" s="150"/>
      <c r="J8" s="150"/>
      <c r="K8" s="150"/>
      <c r="L8" s="150"/>
      <c r="M8" s="150"/>
    </row>
    <row r="9" spans="2:13" ht="15" customHeight="1">
      <c r="B9" s="255" t="s">
        <v>69</v>
      </c>
      <c r="C9" s="256"/>
      <c r="D9" s="257"/>
      <c r="E9" s="258"/>
      <c r="F9" s="258"/>
      <c r="G9" s="258"/>
    </row>
    <row r="10" spans="2:13" ht="15" customHeight="1">
      <c r="B10" s="151"/>
      <c r="C10" s="151"/>
      <c r="D10" s="151"/>
      <c r="E10" s="151"/>
      <c r="F10" s="152"/>
      <c r="G10" s="152"/>
      <c r="H10" s="152"/>
    </row>
    <row r="11" spans="2:13" ht="15" customHeight="1">
      <c r="B11" s="153" t="s">
        <v>70</v>
      </c>
    </row>
    <row r="12" spans="2:13" ht="15" customHeight="1">
      <c r="B12" s="250" t="s">
        <v>343</v>
      </c>
      <c r="C12" s="250"/>
      <c r="D12" s="250"/>
      <c r="E12" s="250"/>
      <c r="F12" s="250"/>
      <c r="G12" s="250"/>
      <c r="H12" s="250"/>
      <c r="I12" s="250"/>
      <c r="J12" s="250"/>
      <c r="K12" s="250"/>
      <c r="L12" s="250"/>
      <c r="M12" s="250"/>
    </row>
    <row r="13" spans="2:13" ht="15" customHeight="1">
      <c r="B13" s="250" t="s">
        <v>330</v>
      </c>
      <c r="C13" s="259" t="s">
        <v>12</v>
      </c>
      <c r="D13" s="260"/>
      <c r="E13" s="251" t="s">
        <v>328</v>
      </c>
      <c r="F13" s="263" t="s">
        <v>71</v>
      </c>
      <c r="G13" s="250" t="s">
        <v>79</v>
      </c>
      <c r="H13" s="250" t="s">
        <v>93</v>
      </c>
      <c r="I13" s="250" t="s">
        <v>72</v>
      </c>
      <c r="J13" s="250" t="s">
        <v>331</v>
      </c>
      <c r="K13" s="249" t="s">
        <v>383</v>
      </c>
      <c r="L13" s="250" t="s">
        <v>329</v>
      </c>
      <c r="M13" s="250" t="s">
        <v>80</v>
      </c>
    </row>
    <row r="14" spans="2:13" ht="25.5" customHeight="1">
      <c r="B14" s="250"/>
      <c r="C14" s="261"/>
      <c r="D14" s="262"/>
      <c r="E14" s="251"/>
      <c r="F14" s="264"/>
      <c r="G14" s="250"/>
      <c r="H14" s="250"/>
      <c r="I14" s="250"/>
      <c r="J14" s="250"/>
      <c r="K14" s="249"/>
      <c r="L14" s="250"/>
      <c r="M14" s="250"/>
    </row>
    <row r="15" spans="2:13" ht="15" customHeight="1">
      <c r="B15" s="171"/>
      <c r="C15" s="170" t="s">
        <v>138</v>
      </c>
      <c r="D15" s="170" t="s">
        <v>384</v>
      </c>
      <c r="E15" s="245" t="s">
        <v>341</v>
      </c>
      <c r="F15" s="246"/>
      <c r="G15" s="247"/>
      <c r="H15" s="248"/>
      <c r="I15" s="154">
        <v>0</v>
      </c>
      <c r="J15" s="238"/>
      <c r="K15" s="239"/>
      <c r="L15" s="239"/>
      <c r="M15" s="240"/>
    </row>
    <row r="16" spans="2:13" ht="15" customHeight="1">
      <c r="B16" s="156"/>
      <c r="C16" s="175"/>
      <c r="D16" s="147" t="e">
        <f>+VLOOKUP(C16,AREAS!$A$1:$B$13,2,0)</f>
        <v>#N/A</v>
      </c>
      <c r="E16" s="157"/>
      <c r="F16" s="158"/>
      <c r="G16" s="155"/>
      <c r="H16" s="155"/>
      <c r="I16" s="169">
        <f>+I15+G16-H16</f>
        <v>0</v>
      </c>
      <c r="J16" s="159"/>
      <c r="K16" s="172"/>
      <c r="L16" s="154"/>
      <c r="M16" s="160"/>
    </row>
    <row r="17" spans="2:13" ht="15" customHeight="1">
      <c r="B17" s="156"/>
      <c r="C17" s="176"/>
      <c r="D17" s="147" t="e">
        <f>+VLOOKUP(C17,AREAS!$A$1:$B$13,2,0)</f>
        <v>#N/A</v>
      </c>
      <c r="E17" s="157"/>
      <c r="F17" s="158"/>
      <c r="G17" s="155"/>
      <c r="H17" s="155"/>
      <c r="I17" s="169">
        <f t="shared" ref="I17:I80" si="0">+I16+G17-H17</f>
        <v>0</v>
      </c>
      <c r="J17" s="159"/>
      <c r="K17" s="172"/>
      <c r="L17" s="154"/>
      <c r="M17" s="160"/>
    </row>
    <row r="18" spans="2:13" ht="15" customHeight="1">
      <c r="B18" s="156"/>
      <c r="C18" s="176"/>
      <c r="D18" s="147" t="e">
        <f>+VLOOKUP(C18,AREAS!$A$1:$B$13,2,0)</f>
        <v>#N/A</v>
      </c>
      <c r="E18" s="157"/>
      <c r="F18" s="158"/>
      <c r="G18" s="155"/>
      <c r="H18" s="155"/>
      <c r="I18" s="169">
        <f>+I17+G18-H18</f>
        <v>0</v>
      </c>
      <c r="J18" s="159"/>
      <c r="K18" s="172"/>
      <c r="L18" s="154"/>
      <c r="M18" s="160"/>
    </row>
    <row r="19" spans="2:13" ht="15" hidden="1" customHeight="1">
      <c r="B19" s="156"/>
      <c r="C19" s="176"/>
      <c r="D19" s="147" t="e">
        <f>+VLOOKUP(C19,AREAS!$A$1:$B$13,2,0)</f>
        <v>#N/A</v>
      </c>
      <c r="E19" s="157"/>
      <c r="F19" s="158"/>
      <c r="G19" s="155"/>
      <c r="H19" s="155"/>
      <c r="I19" s="169">
        <f>+I18+G19-H19</f>
        <v>0</v>
      </c>
      <c r="J19" s="159"/>
      <c r="K19" s="172"/>
      <c r="L19" s="154"/>
      <c r="M19" s="160"/>
    </row>
    <row r="20" spans="2:13" ht="15" hidden="1" customHeight="1">
      <c r="B20" s="156"/>
      <c r="C20" s="176"/>
      <c r="D20" s="147" t="e">
        <f>+VLOOKUP(C20,AREAS!$A$1:$B$13,2,0)</f>
        <v>#N/A</v>
      </c>
      <c r="E20" s="157"/>
      <c r="F20" s="158"/>
      <c r="G20" s="155"/>
      <c r="H20" s="155"/>
      <c r="I20" s="169">
        <f>+I19+G20-H20</f>
        <v>0</v>
      </c>
      <c r="J20" s="159"/>
      <c r="K20" s="172"/>
      <c r="L20" s="154"/>
      <c r="M20" s="160"/>
    </row>
    <row r="21" spans="2:13" ht="15" hidden="1" customHeight="1">
      <c r="B21" s="156"/>
      <c r="C21" s="176"/>
      <c r="D21" s="147" t="e">
        <f>+VLOOKUP(C21,AREAS!$A$1:$B$13,2,0)</f>
        <v>#N/A</v>
      </c>
      <c r="E21" s="157"/>
      <c r="F21" s="158"/>
      <c r="G21" s="155"/>
      <c r="H21" s="155"/>
      <c r="I21" s="169">
        <f t="shared" si="0"/>
        <v>0</v>
      </c>
      <c r="J21" s="159"/>
      <c r="K21" s="172"/>
      <c r="L21" s="154"/>
      <c r="M21" s="160"/>
    </row>
    <row r="22" spans="2:13" ht="15" hidden="1" customHeight="1">
      <c r="B22" s="156"/>
      <c r="C22" s="176"/>
      <c r="D22" s="147" t="e">
        <f>+VLOOKUP(C22,AREAS!$A$1:$B$13,2,0)</f>
        <v>#N/A</v>
      </c>
      <c r="E22" s="157"/>
      <c r="F22" s="161"/>
      <c r="G22" s="155"/>
      <c r="H22" s="155"/>
      <c r="I22" s="169">
        <f t="shared" si="0"/>
        <v>0</v>
      </c>
      <c r="J22" s="159"/>
      <c r="K22" s="172"/>
      <c r="L22" s="154"/>
      <c r="M22" s="160"/>
    </row>
    <row r="23" spans="2:13" ht="15" hidden="1" customHeight="1">
      <c r="B23" s="156"/>
      <c r="C23" s="176"/>
      <c r="D23" s="147" t="e">
        <f>+VLOOKUP(C23,AREAS!$A$1:$B$13,2,0)</f>
        <v>#N/A</v>
      </c>
      <c r="E23" s="157"/>
      <c r="F23" s="161"/>
      <c r="G23" s="155"/>
      <c r="H23" s="155"/>
      <c r="I23" s="169">
        <f t="shared" si="0"/>
        <v>0</v>
      </c>
      <c r="J23" s="159"/>
      <c r="K23" s="172"/>
      <c r="L23" s="154"/>
      <c r="M23" s="160"/>
    </row>
    <row r="24" spans="2:13" ht="15" hidden="1" customHeight="1">
      <c r="B24" s="156"/>
      <c r="C24" s="176"/>
      <c r="D24" s="147" t="e">
        <f>+VLOOKUP(C24,AREAS!$A$1:$B$13,2,0)</f>
        <v>#N/A</v>
      </c>
      <c r="E24" s="157"/>
      <c r="F24" s="161"/>
      <c r="G24" s="155"/>
      <c r="H24" s="155"/>
      <c r="I24" s="169">
        <f t="shared" si="0"/>
        <v>0</v>
      </c>
      <c r="J24" s="159"/>
      <c r="K24" s="172"/>
      <c r="L24" s="154"/>
      <c r="M24" s="160"/>
    </row>
    <row r="25" spans="2:13" ht="15" hidden="1" customHeight="1">
      <c r="B25" s="156"/>
      <c r="C25" s="176"/>
      <c r="D25" s="147" t="e">
        <f>+VLOOKUP(C25,AREAS!$A$1:$B$13,2,0)</f>
        <v>#N/A</v>
      </c>
      <c r="E25" s="157"/>
      <c r="F25" s="161"/>
      <c r="G25" s="155"/>
      <c r="H25" s="155"/>
      <c r="I25" s="169">
        <f t="shared" si="0"/>
        <v>0</v>
      </c>
      <c r="J25" s="159"/>
      <c r="K25" s="172"/>
      <c r="L25" s="154"/>
      <c r="M25" s="160"/>
    </row>
    <row r="26" spans="2:13" ht="15" hidden="1" customHeight="1">
      <c r="B26" s="156"/>
      <c r="C26" s="176"/>
      <c r="D26" s="147" t="e">
        <f>+VLOOKUP(C26,AREAS!$A$1:$B$13,2,0)</f>
        <v>#N/A</v>
      </c>
      <c r="E26" s="157"/>
      <c r="F26" s="161"/>
      <c r="G26" s="155"/>
      <c r="H26" s="155"/>
      <c r="I26" s="169">
        <f t="shared" si="0"/>
        <v>0</v>
      </c>
      <c r="J26" s="159"/>
      <c r="K26" s="172"/>
      <c r="L26" s="154"/>
      <c r="M26" s="160"/>
    </row>
    <row r="27" spans="2:13" ht="15" hidden="1" customHeight="1">
      <c r="B27" s="156"/>
      <c r="C27" s="176"/>
      <c r="D27" s="147" t="e">
        <f>+VLOOKUP(C27,AREAS!$A$1:$B$13,2,0)</f>
        <v>#N/A</v>
      </c>
      <c r="E27" s="157"/>
      <c r="F27" s="158"/>
      <c r="G27" s="155"/>
      <c r="H27" s="155"/>
      <c r="I27" s="169">
        <f t="shared" si="0"/>
        <v>0</v>
      </c>
      <c r="J27" s="159"/>
      <c r="K27" s="172"/>
      <c r="L27" s="154"/>
      <c r="M27" s="160"/>
    </row>
    <row r="28" spans="2:13" ht="15" hidden="1" customHeight="1">
      <c r="B28" s="156"/>
      <c r="C28" s="176"/>
      <c r="D28" s="147" t="e">
        <f>+VLOOKUP(C28,AREAS!$A$1:$B$13,2,0)</f>
        <v>#N/A</v>
      </c>
      <c r="E28" s="157"/>
      <c r="F28" s="158"/>
      <c r="G28" s="155"/>
      <c r="H28" s="155"/>
      <c r="I28" s="169">
        <f t="shared" si="0"/>
        <v>0</v>
      </c>
      <c r="J28" s="159"/>
      <c r="K28" s="172"/>
      <c r="L28" s="154"/>
      <c r="M28" s="160"/>
    </row>
    <row r="29" spans="2:13" ht="15" hidden="1" customHeight="1">
      <c r="B29" s="156"/>
      <c r="C29" s="176"/>
      <c r="D29" s="147" t="e">
        <f>+VLOOKUP(C29,AREAS!$A$1:$B$13,2,0)</f>
        <v>#N/A</v>
      </c>
      <c r="E29" s="157"/>
      <c r="F29" s="158"/>
      <c r="G29" s="155"/>
      <c r="H29" s="155"/>
      <c r="I29" s="169">
        <f t="shared" si="0"/>
        <v>0</v>
      </c>
      <c r="J29" s="159"/>
      <c r="K29" s="172"/>
      <c r="L29" s="154"/>
      <c r="M29" s="160"/>
    </row>
    <row r="30" spans="2:13" ht="15" hidden="1" customHeight="1">
      <c r="B30" s="156"/>
      <c r="C30" s="176"/>
      <c r="D30" s="147" t="e">
        <f>+VLOOKUP(C30,AREAS!$A$1:$B$13,2,0)</f>
        <v>#N/A</v>
      </c>
      <c r="E30" s="157"/>
      <c r="F30" s="158"/>
      <c r="G30" s="155"/>
      <c r="H30" s="155"/>
      <c r="I30" s="169">
        <f t="shared" si="0"/>
        <v>0</v>
      </c>
      <c r="J30" s="159"/>
      <c r="K30" s="172"/>
      <c r="L30" s="154"/>
      <c r="M30" s="160"/>
    </row>
    <row r="31" spans="2:13" ht="15" hidden="1" customHeight="1">
      <c r="B31" s="156"/>
      <c r="C31" s="176"/>
      <c r="D31" s="147" t="e">
        <f>+VLOOKUP(C31,AREAS!$A$1:$B$13,2,0)</f>
        <v>#N/A</v>
      </c>
      <c r="E31" s="157"/>
      <c r="F31" s="158"/>
      <c r="G31" s="155"/>
      <c r="H31" s="155"/>
      <c r="I31" s="169">
        <f t="shared" si="0"/>
        <v>0</v>
      </c>
      <c r="J31" s="159"/>
      <c r="K31" s="172"/>
      <c r="L31" s="154"/>
      <c r="M31" s="160"/>
    </row>
    <row r="32" spans="2:13" ht="15" hidden="1" customHeight="1">
      <c r="B32" s="156"/>
      <c r="C32" s="176"/>
      <c r="D32" s="147" t="e">
        <f>+VLOOKUP(C32,AREAS!$A$1:$B$13,2,0)</f>
        <v>#N/A</v>
      </c>
      <c r="E32" s="157"/>
      <c r="F32" s="158"/>
      <c r="G32" s="155"/>
      <c r="H32" s="155"/>
      <c r="I32" s="169">
        <f t="shared" si="0"/>
        <v>0</v>
      </c>
      <c r="J32" s="159"/>
      <c r="K32" s="172"/>
      <c r="L32" s="154"/>
      <c r="M32" s="160"/>
    </row>
    <row r="33" spans="2:13" ht="15" hidden="1" customHeight="1">
      <c r="B33" s="156"/>
      <c r="C33" s="176"/>
      <c r="D33" s="147" t="e">
        <f>+VLOOKUP(C33,AREAS!$A$1:$B$13,2,0)</f>
        <v>#N/A</v>
      </c>
      <c r="E33" s="157"/>
      <c r="F33" s="158"/>
      <c r="G33" s="155"/>
      <c r="H33" s="155"/>
      <c r="I33" s="169">
        <f t="shared" si="0"/>
        <v>0</v>
      </c>
      <c r="J33" s="159"/>
      <c r="K33" s="172"/>
      <c r="L33" s="154"/>
      <c r="M33" s="160"/>
    </row>
    <row r="34" spans="2:13" ht="15" hidden="1" customHeight="1">
      <c r="B34" s="156"/>
      <c r="C34" s="176"/>
      <c r="D34" s="147" t="e">
        <f>+VLOOKUP(C34,AREAS!$A$1:$B$13,2,0)</f>
        <v>#N/A</v>
      </c>
      <c r="E34" s="157"/>
      <c r="F34" s="161"/>
      <c r="G34" s="155"/>
      <c r="H34" s="155"/>
      <c r="I34" s="169">
        <f t="shared" si="0"/>
        <v>0</v>
      </c>
      <c r="J34" s="159"/>
      <c r="K34" s="172"/>
      <c r="L34" s="154"/>
      <c r="M34" s="160"/>
    </row>
    <row r="35" spans="2:13" ht="15" hidden="1" customHeight="1">
      <c r="B35" s="156"/>
      <c r="C35" s="176"/>
      <c r="D35" s="147" t="e">
        <f>+VLOOKUP(C35,AREAS!$A$1:$B$13,2,0)</f>
        <v>#N/A</v>
      </c>
      <c r="E35" s="157"/>
      <c r="F35" s="161"/>
      <c r="G35" s="155"/>
      <c r="H35" s="155"/>
      <c r="I35" s="169">
        <f t="shared" si="0"/>
        <v>0</v>
      </c>
      <c r="J35" s="159"/>
      <c r="K35" s="172"/>
      <c r="L35" s="154"/>
      <c r="M35" s="160"/>
    </row>
    <row r="36" spans="2:13" ht="15" hidden="1" customHeight="1">
      <c r="B36" s="156"/>
      <c r="C36" s="176"/>
      <c r="D36" s="147" t="e">
        <f>+VLOOKUP(C36,AREAS!$A$1:$B$13,2,0)</f>
        <v>#N/A</v>
      </c>
      <c r="E36" s="157"/>
      <c r="F36" s="161"/>
      <c r="G36" s="155"/>
      <c r="H36" s="155"/>
      <c r="I36" s="169">
        <f t="shared" si="0"/>
        <v>0</v>
      </c>
      <c r="J36" s="159"/>
      <c r="K36" s="172"/>
      <c r="L36" s="154"/>
      <c r="M36" s="160"/>
    </row>
    <row r="37" spans="2:13" ht="15" hidden="1" customHeight="1">
      <c r="B37" s="156"/>
      <c r="C37" s="176"/>
      <c r="D37" s="147" t="e">
        <f>+VLOOKUP(C37,AREAS!$A$1:$B$13,2,0)</f>
        <v>#N/A</v>
      </c>
      <c r="E37" s="157"/>
      <c r="F37" s="161"/>
      <c r="G37" s="155"/>
      <c r="H37" s="155"/>
      <c r="I37" s="169">
        <f t="shared" si="0"/>
        <v>0</v>
      </c>
      <c r="J37" s="159"/>
      <c r="K37" s="172"/>
      <c r="L37" s="154"/>
      <c r="M37" s="160"/>
    </row>
    <row r="38" spans="2:13" ht="15" hidden="1" customHeight="1">
      <c r="B38" s="156"/>
      <c r="C38" s="176"/>
      <c r="D38" s="147" t="e">
        <f>+VLOOKUP(C38,AREAS!$A$1:$B$13,2,0)</f>
        <v>#N/A</v>
      </c>
      <c r="E38" s="157"/>
      <c r="F38" s="161"/>
      <c r="G38" s="155"/>
      <c r="H38" s="155"/>
      <c r="I38" s="169">
        <f t="shared" si="0"/>
        <v>0</v>
      </c>
      <c r="J38" s="159"/>
      <c r="K38" s="172"/>
      <c r="L38" s="154"/>
      <c r="M38" s="160"/>
    </row>
    <row r="39" spans="2:13" ht="15" hidden="1" customHeight="1">
      <c r="B39" s="156"/>
      <c r="C39" s="176"/>
      <c r="D39" s="147" t="e">
        <f>+VLOOKUP(C39,AREAS!$A$1:$B$13,2,0)</f>
        <v>#N/A</v>
      </c>
      <c r="E39" s="157"/>
      <c r="F39" s="161"/>
      <c r="G39" s="155"/>
      <c r="H39" s="155"/>
      <c r="I39" s="169">
        <f t="shared" si="0"/>
        <v>0</v>
      </c>
      <c r="J39" s="159"/>
      <c r="K39" s="172"/>
      <c r="L39" s="154"/>
      <c r="M39" s="160"/>
    </row>
    <row r="40" spans="2:13" ht="15" hidden="1" customHeight="1">
      <c r="B40" s="156"/>
      <c r="C40" s="176"/>
      <c r="D40" s="147" t="e">
        <f>+VLOOKUP(C40,AREAS!$A$1:$B$13,2,0)</f>
        <v>#N/A</v>
      </c>
      <c r="E40" s="157"/>
      <c r="F40" s="161"/>
      <c r="G40" s="155"/>
      <c r="H40" s="155"/>
      <c r="I40" s="169">
        <f t="shared" si="0"/>
        <v>0</v>
      </c>
      <c r="J40" s="159"/>
      <c r="K40" s="172"/>
      <c r="L40" s="154"/>
      <c r="M40" s="160"/>
    </row>
    <row r="41" spans="2:13" ht="14.25" hidden="1" customHeight="1">
      <c r="B41" s="156"/>
      <c r="C41" s="176"/>
      <c r="D41" s="147" t="e">
        <f>+VLOOKUP(C41,AREAS!$A$1:$B$13,2,0)</f>
        <v>#N/A</v>
      </c>
      <c r="E41" s="157"/>
      <c r="F41" s="161"/>
      <c r="G41" s="155"/>
      <c r="H41" s="155"/>
      <c r="I41" s="169">
        <f t="shared" si="0"/>
        <v>0</v>
      </c>
      <c r="J41" s="159"/>
      <c r="K41" s="172"/>
      <c r="L41" s="154"/>
      <c r="M41" s="160"/>
    </row>
    <row r="42" spans="2:13" ht="15" hidden="1" customHeight="1">
      <c r="B42" s="156"/>
      <c r="C42" s="176"/>
      <c r="D42" s="147" t="e">
        <f>+VLOOKUP(C42,AREAS!$A$1:$B$13,2,0)</f>
        <v>#N/A</v>
      </c>
      <c r="E42" s="157"/>
      <c r="F42" s="161"/>
      <c r="G42" s="155"/>
      <c r="H42" s="155"/>
      <c r="I42" s="169">
        <f t="shared" si="0"/>
        <v>0</v>
      </c>
      <c r="J42" s="159"/>
      <c r="K42" s="172"/>
      <c r="L42" s="154"/>
      <c r="M42" s="160"/>
    </row>
    <row r="43" spans="2:13" ht="15" hidden="1" customHeight="1">
      <c r="B43" s="156"/>
      <c r="C43" s="176"/>
      <c r="D43" s="147" t="e">
        <f>+VLOOKUP(C43,AREAS!$A$1:$B$13,2,0)</f>
        <v>#N/A</v>
      </c>
      <c r="E43" s="157"/>
      <c r="F43" s="161"/>
      <c r="G43" s="155"/>
      <c r="H43" s="155"/>
      <c r="I43" s="169">
        <f t="shared" si="0"/>
        <v>0</v>
      </c>
      <c r="J43" s="159"/>
      <c r="K43" s="172"/>
      <c r="L43" s="154"/>
      <c r="M43" s="160"/>
    </row>
    <row r="44" spans="2:13" ht="15" hidden="1" customHeight="1">
      <c r="B44" s="156"/>
      <c r="C44" s="176"/>
      <c r="D44" s="147" t="e">
        <f>+VLOOKUP(C44,AREAS!$A$1:$B$13,2,0)</f>
        <v>#N/A</v>
      </c>
      <c r="E44" s="157"/>
      <c r="F44" s="161"/>
      <c r="G44" s="155"/>
      <c r="H44" s="155"/>
      <c r="I44" s="169">
        <f t="shared" si="0"/>
        <v>0</v>
      </c>
      <c r="J44" s="159"/>
      <c r="K44" s="172"/>
      <c r="L44" s="154"/>
      <c r="M44" s="160"/>
    </row>
    <row r="45" spans="2:13" ht="15" hidden="1" customHeight="1">
      <c r="B45" s="156"/>
      <c r="C45" s="176"/>
      <c r="D45" s="147" t="e">
        <f>+VLOOKUP(C45,AREAS!$A$1:$B$13,2,0)</f>
        <v>#N/A</v>
      </c>
      <c r="E45" s="157"/>
      <c r="F45" s="158"/>
      <c r="G45" s="155"/>
      <c r="H45" s="155"/>
      <c r="I45" s="169">
        <f t="shared" si="0"/>
        <v>0</v>
      </c>
      <c r="J45" s="159"/>
      <c r="K45" s="172"/>
      <c r="L45" s="154"/>
      <c r="M45" s="160"/>
    </row>
    <row r="46" spans="2:13" ht="15" hidden="1" customHeight="1">
      <c r="B46" s="156"/>
      <c r="C46" s="176"/>
      <c r="D46" s="147" t="e">
        <f>+VLOOKUP(C46,AREAS!$A$1:$B$13,2,0)</f>
        <v>#N/A</v>
      </c>
      <c r="E46" s="157"/>
      <c r="F46" s="158"/>
      <c r="G46" s="155"/>
      <c r="H46" s="155"/>
      <c r="I46" s="169">
        <f t="shared" si="0"/>
        <v>0</v>
      </c>
      <c r="J46" s="159"/>
      <c r="K46" s="172"/>
      <c r="L46" s="154"/>
      <c r="M46" s="160"/>
    </row>
    <row r="47" spans="2:13" ht="15" hidden="1" customHeight="1">
      <c r="B47" s="156"/>
      <c r="C47" s="176"/>
      <c r="D47" s="147" t="e">
        <f>+VLOOKUP(C47,AREAS!$A$1:$B$13,2,0)</f>
        <v>#N/A</v>
      </c>
      <c r="E47" s="157"/>
      <c r="F47" s="158"/>
      <c r="G47" s="155"/>
      <c r="H47" s="155"/>
      <c r="I47" s="169">
        <f t="shared" si="0"/>
        <v>0</v>
      </c>
      <c r="J47" s="159"/>
      <c r="K47" s="172"/>
      <c r="L47" s="154"/>
      <c r="M47" s="160"/>
    </row>
    <row r="48" spans="2:13" ht="15" hidden="1" customHeight="1">
      <c r="B48" s="156"/>
      <c r="C48" s="176"/>
      <c r="D48" s="147" t="e">
        <f>+VLOOKUP(C48,AREAS!$A$1:$B$13,2,0)</f>
        <v>#N/A</v>
      </c>
      <c r="E48" s="157"/>
      <c r="F48" s="158"/>
      <c r="G48" s="155"/>
      <c r="H48" s="155"/>
      <c r="I48" s="169">
        <f t="shared" si="0"/>
        <v>0</v>
      </c>
      <c r="J48" s="159"/>
      <c r="K48" s="172"/>
      <c r="L48" s="154"/>
      <c r="M48" s="160"/>
    </row>
    <row r="49" spans="2:13" ht="15" hidden="1" customHeight="1">
      <c r="B49" s="156"/>
      <c r="C49" s="176"/>
      <c r="D49" s="147" t="e">
        <f>+VLOOKUP(C49,AREAS!$A$1:$B$13,2,0)</f>
        <v>#N/A</v>
      </c>
      <c r="E49" s="157"/>
      <c r="F49" s="158"/>
      <c r="G49" s="155"/>
      <c r="H49" s="155"/>
      <c r="I49" s="169">
        <f t="shared" si="0"/>
        <v>0</v>
      </c>
      <c r="J49" s="159"/>
      <c r="K49" s="172"/>
      <c r="L49" s="154"/>
      <c r="M49" s="160"/>
    </row>
    <row r="50" spans="2:13" ht="15" hidden="1" customHeight="1">
      <c r="B50" s="156"/>
      <c r="C50" s="176"/>
      <c r="D50" s="147" t="e">
        <f>+VLOOKUP(C50,AREAS!$A$1:$B$13,2,0)</f>
        <v>#N/A</v>
      </c>
      <c r="E50" s="157"/>
      <c r="F50" s="158"/>
      <c r="G50" s="155"/>
      <c r="H50" s="155"/>
      <c r="I50" s="169">
        <f t="shared" si="0"/>
        <v>0</v>
      </c>
      <c r="J50" s="159"/>
      <c r="K50" s="172"/>
      <c r="L50" s="154"/>
      <c r="M50" s="160"/>
    </row>
    <row r="51" spans="2:13" ht="15" hidden="1" customHeight="1">
      <c r="B51" s="156"/>
      <c r="C51" s="176"/>
      <c r="D51" s="147" t="e">
        <f>+VLOOKUP(C51,AREAS!$A$1:$B$13,2,0)</f>
        <v>#N/A</v>
      </c>
      <c r="E51" s="157"/>
      <c r="F51" s="158"/>
      <c r="G51" s="155"/>
      <c r="H51" s="155"/>
      <c r="I51" s="169">
        <f t="shared" si="0"/>
        <v>0</v>
      </c>
      <c r="J51" s="159"/>
      <c r="K51" s="172"/>
      <c r="L51" s="154"/>
      <c r="M51" s="160"/>
    </row>
    <row r="52" spans="2:13" ht="15" hidden="1" customHeight="1">
      <c r="B52" s="156"/>
      <c r="C52" s="176"/>
      <c r="D52" s="147" t="e">
        <f>+VLOOKUP(C52,AREAS!$A$1:$B$13,2,0)</f>
        <v>#N/A</v>
      </c>
      <c r="E52" s="157"/>
      <c r="F52" s="158"/>
      <c r="G52" s="155"/>
      <c r="H52" s="155"/>
      <c r="I52" s="169">
        <f t="shared" si="0"/>
        <v>0</v>
      </c>
      <c r="J52" s="159"/>
      <c r="K52" s="172"/>
      <c r="L52" s="154"/>
      <c r="M52" s="160"/>
    </row>
    <row r="53" spans="2:13" ht="15" hidden="1" customHeight="1">
      <c r="B53" s="156"/>
      <c r="C53" s="176"/>
      <c r="D53" s="147" t="e">
        <f>+VLOOKUP(C53,AREAS!$A$1:$B$13,2,0)</f>
        <v>#N/A</v>
      </c>
      <c r="E53" s="157"/>
      <c r="F53" s="158"/>
      <c r="G53" s="155"/>
      <c r="H53" s="155"/>
      <c r="I53" s="169">
        <f t="shared" si="0"/>
        <v>0</v>
      </c>
      <c r="J53" s="159"/>
      <c r="K53" s="172"/>
      <c r="L53" s="154"/>
      <c r="M53" s="160"/>
    </row>
    <row r="54" spans="2:13" ht="15" hidden="1" customHeight="1">
      <c r="B54" s="156"/>
      <c r="C54" s="176"/>
      <c r="D54" s="147" t="e">
        <f>+VLOOKUP(C54,AREAS!$A$1:$B$13,2,0)</f>
        <v>#N/A</v>
      </c>
      <c r="E54" s="157"/>
      <c r="F54" s="158"/>
      <c r="G54" s="155"/>
      <c r="H54" s="155"/>
      <c r="I54" s="169">
        <f t="shared" si="0"/>
        <v>0</v>
      </c>
      <c r="J54" s="159"/>
      <c r="K54" s="172"/>
      <c r="L54" s="154"/>
      <c r="M54" s="160"/>
    </row>
    <row r="55" spans="2:13" ht="15" hidden="1" customHeight="1">
      <c r="B55" s="156"/>
      <c r="C55" s="176"/>
      <c r="D55" s="147" t="e">
        <f>+VLOOKUP(C55,AREAS!$A$1:$B$13,2,0)</f>
        <v>#N/A</v>
      </c>
      <c r="E55" s="157"/>
      <c r="F55" s="158"/>
      <c r="G55" s="155"/>
      <c r="H55" s="155"/>
      <c r="I55" s="169">
        <f t="shared" si="0"/>
        <v>0</v>
      </c>
      <c r="J55" s="159"/>
      <c r="K55" s="172"/>
      <c r="L55" s="154"/>
      <c r="M55" s="160"/>
    </row>
    <row r="56" spans="2:13" ht="15" hidden="1" customHeight="1">
      <c r="B56" s="156"/>
      <c r="C56" s="176"/>
      <c r="D56" s="147" t="e">
        <f>+VLOOKUP(C56,AREAS!$A$1:$B$13,2,0)</f>
        <v>#N/A</v>
      </c>
      <c r="E56" s="157"/>
      <c r="F56" s="161"/>
      <c r="G56" s="155"/>
      <c r="H56" s="155"/>
      <c r="I56" s="169">
        <f t="shared" si="0"/>
        <v>0</v>
      </c>
      <c r="J56" s="159"/>
      <c r="K56" s="172"/>
      <c r="L56" s="154"/>
      <c r="M56" s="160"/>
    </row>
    <row r="57" spans="2:13" ht="15" hidden="1" customHeight="1">
      <c r="B57" s="156"/>
      <c r="C57" s="176"/>
      <c r="D57" s="147" t="e">
        <f>+VLOOKUP(C57,AREAS!$A$1:$B$13,2,0)</f>
        <v>#N/A</v>
      </c>
      <c r="E57" s="157"/>
      <c r="F57" s="158"/>
      <c r="G57" s="155"/>
      <c r="H57" s="155"/>
      <c r="I57" s="169">
        <f t="shared" si="0"/>
        <v>0</v>
      </c>
      <c r="J57" s="159"/>
      <c r="K57" s="172"/>
      <c r="L57" s="154"/>
      <c r="M57" s="160"/>
    </row>
    <row r="58" spans="2:13" ht="15" hidden="1" customHeight="1">
      <c r="B58" s="156"/>
      <c r="C58" s="176"/>
      <c r="D58" s="147" t="e">
        <f>+VLOOKUP(C58,AREAS!$A$1:$B$13,2,0)</f>
        <v>#N/A</v>
      </c>
      <c r="E58" s="157"/>
      <c r="F58" s="158"/>
      <c r="G58" s="155"/>
      <c r="H58" s="155"/>
      <c r="I58" s="169">
        <f t="shared" si="0"/>
        <v>0</v>
      </c>
      <c r="J58" s="159"/>
      <c r="K58" s="172"/>
      <c r="L58" s="154"/>
      <c r="M58" s="160"/>
    </row>
    <row r="59" spans="2:13" ht="15" hidden="1" customHeight="1">
      <c r="B59" s="156"/>
      <c r="C59" s="176"/>
      <c r="D59" s="147" t="e">
        <f>+VLOOKUP(C59,AREAS!$A$1:$B$13,2,0)</f>
        <v>#N/A</v>
      </c>
      <c r="E59" s="157"/>
      <c r="F59" s="158"/>
      <c r="G59" s="155"/>
      <c r="H59" s="155"/>
      <c r="I59" s="169">
        <f t="shared" si="0"/>
        <v>0</v>
      </c>
      <c r="J59" s="159"/>
      <c r="K59" s="172"/>
      <c r="L59" s="154"/>
      <c r="M59" s="160"/>
    </row>
    <row r="60" spans="2:13" ht="15" hidden="1" customHeight="1">
      <c r="B60" s="156"/>
      <c r="C60" s="176"/>
      <c r="D60" s="147" t="e">
        <f>+VLOOKUP(C60,AREAS!$A$1:$B$13,2,0)</f>
        <v>#N/A</v>
      </c>
      <c r="E60" s="157"/>
      <c r="F60" s="158"/>
      <c r="G60" s="155"/>
      <c r="H60" s="155"/>
      <c r="I60" s="169">
        <f t="shared" si="0"/>
        <v>0</v>
      </c>
      <c r="J60" s="159"/>
      <c r="K60" s="172"/>
      <c r="L60" s="154"/>
      <c r="M60" s="160"/>
    </row>
    <row r="61" spans="2:13" ht="15" hidden="1" customHeight="1">
      <c r="B61" s="156"/>
      <c r="C61" s="176"/>
      <c r="D61" s="147" t="e">
        <f>+VLOOKUP(C61,AREAS!$A$1:$B$13,2,0)</f>
        <v>#N/A</v>
      </c>
      <c r="E61" s="157"/>
      <c r="F61" s="158"/>
      <c r="G61" s="155"/>
      <c r="H61" s="155"/>
      <c r="I61" s="169">
        <f t="shared" si="0"/>
        <v>0</v>
      </c>
      <c r="J61" s="159"/>
      <c r="K61" s="172"/>
      <c r="L61" s="154"/>
      <c r="M61" s="160"/>
    </row>
    <row r="62" spans="2:13" ht="15" hidden="1" customHeight="1">
      <c r="B62" s="156"/>
      <c r="C62" s="176"/>
      <c r="D62" s="147" t="e">
        <f>+VLOOKUP(C62,AREAS!$A$1:$B$13,2,0)</f>
        <v>#N/A</v>
      </c>
      <c r="E62" s="157"/>
      <c r="F62" s="158"/>
      <c r="G62" s="155"/>
      <c r="H62" s="155"/>
      <c r="I62" s="169">
        <f t="shared" si="0"/>
        <v>0</v>
      </c>
      <c r="J62" s="159"/>
      <c r="K62" s="172"/>
      <c r="L62" s="154"/>
      <c r="M62" s="160"/>
    </row>
    <row r="63" spans="2:13" ht="15" hidden="1" customHeight="1">
      <c r="B63" s="156"/>
      <c r="C63" s="176"/>
      <c r="D63" s="147" t="e">
        <f>+VLOOKUP(C63,AREAS!$A$1:$B$13,2,0)</f>
        <v>#N/A</v>
      </c>
      <c r="E63" s="157"/>
      <c r="F63" s="158"/>
      <c r="G63" s="155"/>
      <c r="H63" s="155"/>
      <c r="I63" s="169">
        <f t="shared" si="0"/>
        <v>0</v>
      </c>
      <c r="J63" s="159"/>
      <c r="K63" s="172"/>
      <c r="L63" s="154"/>
      <c r="M63" s="160"/>
    </row>
    <row r="64" spans="2:13" ht="15" hidden="1" customHeight="1">
      <c r="B64" s="156"/>
      <c r="C64" s="176"/>
      <c r="D64" s="147" t="e">
        <f>+VLOOKUP(C64,AREAS!$A$1:$B$13,2,0)</f>
        <v>#N/A</v>
      </c>
      <c r="E64" s="157"/>
      <c r="F64" s="161"/>
      <c r="G64" s="155"/>
      <c r="H64" s="155"/>
      <c r="I64" s="169">
        <f t="shared" si="0"/>
        <v>0</v>
      </c>
      <c r="J64" s="159"/>
      <c r="K64" s="172"/>
      <c r="L64" s="154"/>
      <c r="M64" s="160"/>
    </row>
    <row r="65" spans="2:13" ht="15" hidden="1" customHeight="1">
      <c r="B65" s="156"/>
      <c r="C65" s="176"/>
      <c r="D65" s="147" t="e">
        <f>+VLOOKUP(C65,AREAS!$A$1:$B$13,2,0)</f>
        <v>#N/A</v>
      </c>
      <c r="E65" s="157"/>
      <c r="F65" s="158"/>
      <c r="G65" s="155"/>
      <c r="H65" s="155"/>
      <c r="I65" s="169">
        <f t="shared" si="0"/>
        <v>0</v>
      </c>
      <c r="J65" s="159"/>
      <c r="K65" s="172"/>
      <c r="L65" s="154"/>
      <c r="M65" s="160"/>
    </row>
    <row r="66" spans="2:13" ht="15.75" hidden="1" customHeight="1">
      <c r="B66" s="156"/>
      <c r="C66" s="176"/>
      <c r="D66" s="147" t="e">
        <f>+VLOOKUP(C66,AREAS!$A$1:$B$13,2,0)</f>
        <v>#N/A</v>
      </c>
      <c r="E66" s="157"/>
      <c r="F66" s="161"/>
      <c r="G66" s="155"/>
      <c r="H66" s="155"/>
      <c r="I66" s="169">
        <f t="shared" si="0"/>
        <v>0</v>
      </c>
      <c r="J66" s="159"/>
      <c r="K66" s="172"/>
      <c r="L66" s="154"/>
      <c r="M66" s="160"/>
    </row>
    <row r="67" spans="2:13" ht="15" hidden="1" customHeight="1">
      <c r="B67" s="156"/>
      <c r="C67" s="176"/>
      <c r="D67" s="147" t="e">
        <f>+VLOOKUP(C67,AREAS!$A$1:$B$13,2,0)</f>
        <v>#N/A</v>
      </c>
      <c r="E67" s="157"/>
      <c r="F67" s="158"/>
      <c r="G67" s="155"/>
      <c r="H67" s="155"/>
      <c r="I67" s="169">
        <f t="shared" si="0"/>
        <v>0</v>
      </c>
      <c r="J67" s="159"/>
      <c r="K67" s="172"/>
      <c r="L67" s="154"/>
      <c r="M67" s="160"/>
    </row>
    <row r="68" spans="2:13" ht="15" hidden="1" customHeight="1">
      <c r="B68" s="156"/>
      <c r="C68" s="176"/>
      <c r="D68" s="147" t="e">
        <f>+VLOOKUP(C68,AREAS!$A$1:$B$13,2,0)</f>
        <v>#N/A</v>
      </c>
      <c r="E68" s="157"/>
      <c r="F68" s="161"/>
      <c r="G68" s="155"/>
      <c r="H68" s="155"/>
      <c r="I68" s="169">
        <f t="shared" si="0"/>
        <v>0</v>
      </c>
      <c r="J68" s="159"/>
      <c r="K68" s="172"/>
      <c r="L68" s="154"/>
      <c r="M68" s="160"/>
    </row>
    <row r="69" spans="2:13" ht="15" hidden="1" customHeight="1">
      <c r="B69" s="156"/>
      <c r="C69" s="176"/>
      <c r="D69" s="147" t="e">
        <f>+VLOOKUP(C69,AREAS!$A$1:$B$13,2,0)</f>
        <v>#N/A</v>
      </c>
      <c r="E69" s="157"/>
      <c r="F69" s="161"/>
      <c r="G69" s="155"/>
      <c r="H69" s="155"/>
      <c r="I69" s="169">
        <f t="shared" si="0"/>
        <v>0</v>
      </c>
      <c r="J69" s="159"/>
      <c r="K69" s="172"/>
      <c r="L69" s="154"/>
      <c r="M69" s="160"/>
    </row>
    <row r="70" spans="2:13" ht="15" hidden="1" customHeight="1">
      <c r="B70" s="156"/>
      <c r="C70" s="176"/>
      <c r="D70" s="147" t="e">
        <f>+VLOOKUP(C70,AREAS!$A$1:$B$13,2,0)</f>
        <v>#N/A</v>
      </c>
      <c r="E70" s="157"/>
      <c r="F70" s="161"/>
      <c r="G70" s="155"/>
      <c r="H70" s="155"/>
      <c r="I70" s="169">
        <f t="shared" si="0"/>
        <v>0</v>
      </c>
      <c r="J70" s="159"/>
      <c r="K70" s="172"/>
      <c r="L70" s="154"/>
      <c r="M70" s="160"/>
    </row>
    <row r="71" spans="2:13" ht="15" hidden="1" customHeight="1">
      <c r="B71" s="156"/>
      <c r="C71" s="176"/>
      <c r="D71" s="147" t="e">
        <f>+VLOOKUP(C71,AREAS!$A$1:$B$13,2,0)</f>
        <v>#N/A</v>
      </c>
      <c r="E71" s="157"/>
      <c r="F71" s="161"/>
      <c r="G71" s="155"/>
      <c r="H71" s="155"/>
      <c r="I71" s="169">
        <f t="shared" si="0"/>
        <v>0</v>
      </c>
      <c r="J71" s="159"/>
      <c r="K71" s="172"/>
      <c r="L71" s="154"/>
      <c r="M71" s="160"/>
    </row>
    <row r="72" spans="2:13" ht="15" hidden="1" customHeight="1">
      <c r="B72" s="156"/>
      <c r="C72" s="176"/>
      <c r="D72" s="147" t="e">
        <f>+VLOOKUP(C72,AREAS!$A$1:$B$13,2,0)</f>
        <v>#N/A</v>
      </c>
      <c r="E72" s="157"/>
      <c r="F72" s="161"/>
      <c r="G72" s="155"/>
      <c r="H72" s="155"/>
      <c r="I72" s="169">
        <f t="shared" si="0"/>
        <v>0</v>
      </c>
      <c r="J72" s="159"/>
      <c r="K72" s="172"/>
      <c r="L72" s="154"/>
      <c r="M72" s="160"/>
    </row>
    <row r="73" spans="2:13" ht="15" hidden="1" customHeight="1">
      <c r="B73" s="156"/>
      <c r="C73" s="176"/>
      <c r="D73" s="147" t="e">
        <f>+VLOOKUP(C73,AREAS!$A$1:$B$13,2,0)</f>
        <v>#N/A</v>
      </c>
      <c r="E73" s="157"/>
      <c r="F73" s="158"/>
      <c r="G73" s="155"/>
      <c r="H73" s="155"/>
      <c r="I73" s="169">
        <f t="shared" si="0"/>
        <v>0</v>
      </c>
      <c r="J73" s="159"/>
      <c r="K73" s="172"/>
      <c r="L73" s="154"/>
      <c r="M73" s="160"/>
    </row>
    <row r="74" spans="2:13" ht="15" hidden="1" customHeight="1">
      <c r="B74" s="156"/>
      <c r="C74" s="176"/>
      <c r="D74" s="147" t="e">
        <f>+VLOOKUP(C74,AREAS!$A$1:$B$13,2,0)</f>
        <v>#N/A</v>
      </c>
      <c r="E74" s="157"/>
      <c r="F74" s="161"/>
      <c r="G74" s="155"/>
      <c r="H74" s="155"/>
      <c r="I74" s="169">
        <f t="shared" si="0"/>
        <v>0</v>
      </c>
      <c r="J74" s="159"/>
      <c r="K74" s="172"/>
      <c r="L74" s="154"/>
      <c r="M74" s="160"/>
    </row>
    <row r="75" spans="2:13" ht="15" hidden="1" customHeight="1">
      <c r="B75" s="156"/>
      <c r="C75" s="176"/>
      <c r="D75" s="147" t="e">
        <f>+VLOOKUP(C75,AREAS!$A$1:$B$13,2,0)</f>
        <v>#N/A</v>
      </c>
      <c r="E75" s="157"/>
      <c r="F75" s="158"/>
      <c r="G75" s="155"/>
      <c r="H75" s="155"/>
      <c r="I75" s="169">
        <f t="shared" si="0"/>
        <v>0</v>
      </c>
      <c r="J75" s="159"/>
      <c r="K75" s="172"/>
      <c r="L75" s="154"/>
      <c r="M75" s="160"/>
    </row>
    <row r="76" spans="2:13" ht="15" hidden="1" customHeight="1">
      <c r="B76" s="156"/>
      <c r="C76" s="176"/>
      <c r="D76" s="147" t="e">
        <f>+VLOOKUP(C76,AREAS!$A$1:$B$13,2,0)</f>
        <v>#N/A</v>
      </c>
      <c r="E76" s="157"/>
      <c r="F76" s="158"/>
      <c r="G76" s="155"/>
      <c r="H76" s="155"/>
      <c r="I76" s="169">
        <f t="shared" si="0"/>
        <v>0</v>
      </c>
      <c r="J76" s="159"/>
      <c r="K76" s="172"/>
      <c r="L76" s="154"/>
      <c r="M76" s="160"/>
    </row>
    <row r="77" spans="2:13" ht="15" hidden="1" customHeight="1">
      <c r="B77" s="156"/>
      <c r="C77" s="176"/>
      <c r="D77" s="147" t="e">
        <f>+VLOOKUP(C77,AREAS!$A$1:$B$13,2,0)</f>
        <v>#N/A</v>
      </c>
      <c r="E77" s="157"/>
      <c r="F77" s="161"/>
      <c r="G77" s="155"/>
      <c r="H77" s="155"/>
      <c r="I77" s="169">
        <f t="shared" si="0"/>
        <v>0</v>
      </c>
      <c r="J77" s="159"/>
      <c r="K77" s="172"/>
      <c r="L77" s="154"/>
      <c r="M77" s="160"/>
    </row>
    <row r="78" spans="2:13" ht="15" hidden="1" customHeight="1">
      <c r="B78" s="156"/>
      <c r="C78" s="176"/>
      <c r="D78" s="147" t="e">
        <f>+VLOOKUP(C78,AREAS!$A$1:$B$13,2,0)</f>
        <v>#N/A</v>
      </c>
      <c r="E78" s="157"/>
      <c r="F78" s="161"/>
      <c r="G78" s="155"/>
      <c r="H78" s="155"/>
      <c r="I78" s="169">
        <f t="shared" si="0"/>
        <v>0</v>
      </c>
      <c r="J78" s="159"/>
      <c r="K78" s="172"/>
      <c r="L78" s="154"/>
      <c r="M78" s="160"/>
    </row>
    <row r="79" spans="2:13" ht="15" hidden="1" customHeight="1">
      <c r="B79" s="156"/>
      <c r="C79" s="176"/>
      <c r="D79" s="147" t="e">
        <f>+VLOOKUP(C79,AREAS!$A$1:$B$13,2,0)</f>
        <v>#N/A</v>
      </c>
      <c r="E79" s="157"/>
      <c r="F79" s="161"/>
      <c r="G79" s="155"/>
      <c r="H79" s="155"/>
      <c r="I79" s="169">
        <f t="shared" si="0"/>
        <v>0</v>
      </c>
      <c r="J79" s="159"/>
      <c r="K79" s="172"/>
      <c r="L79" s="154"/>
      <c r="M79" s="160"/>
    </row>
    <row r="80" spans="2:13" ht="15" hidden="1" customHeight="1">
      <c r="B80" s="156"/>
      <c r="C80" s="176"/>
      <c r="D80" s="147" t="e">
        <f>+VLOOKUP(C80,AREAS!$A$1:$B$13,2,0)</f>
        <v>#N/A</v>
      </c>
      <c r="E80" s="157"/>
      <c r="F80" s="161"/>
      <c r="G80" s="155"/>
      <c r="H80" s="155"/>
      <c r="I80" s="169">
        <f t="shared" si="0"/>
        <v>0</v>
      </c>
      <c r="J80" s="159"/>
      <c r="K80" s="172"/>
      <c r="L80" s="154"/>
      <c r="M80" s="160"/>
    </row>
    <row r="81" spans="2:13" ht="15" hidden="1" customHeight="1">
      <c r="B81" s="156"/>
      <c r="C81" s="176"/>
      <c r="D81" s="147" t="e">
        <f>+VLOOKUP(C81,AREAS!$A$1:$B$13,2,0)</f>
        <v>#N/A</v>
      </c>
      <c r="E81" s="157"/>
      <c r="F81" s="161"/>
      <c r="G81" s="155"/>
      <c r="H81" s="155"/>
      <c r="I81" s="169">
        <f t="shared" ref="I81:I308" si="1">+I80+G81-H81</f>
        <v>0</v>
      </c>
      <c r="J81" s="159"/>
      <c r="K81" s="172"/>
      <c r="L81" s="154"/>
      <c r="M81" s="160"/>
    </row>
    <row r="82" spans="2:13" ht="15" hidden="1" customHeight="1">
      <c r="B82" s="156"/>
      <c r="C82" s="176"/>
      <c r="D82" s="147" t="e">
        <f>+VLOOKUP(C82,AREAS!$A$1:$B$13,2,0)</f>
        <v>#N/A</v>
      </c>
      <c r="E82" s="157"/>
      <c r="F82" s="161"/>
      <c r="G82" s="155"/>
      <c r="H82" s="155"/>
      <c r="I82" s="169">
        <f t="shared" si="1"/>
        <v>0</v>
      </c>
      <c r="J82" s="159"/>
      <c r="K82" s="172"/>
      <c r="L82" s="154"/>
      <c r="M82" s="160"/>
    </row>
    <row r="83" spans="2:13" ht="15" hidden="1" customHeight="1">
      <c r="B83" s="156"/>
      <c r="C83" s="176"/>
      <c r="D83" s="147" t="e">
        <f>+VLOOKUP(C83,AREAS!$A$1:$B$13,2,0)</f>
        <v>#N/A</v>
      </c>
      <c r="E83" s="157"/>
      <c r="F83" s="161"/>
      <c r="G83" s="155"/>
      <c r="H83" s="155"/>
      <c r="I83" s="169">
        <f t="shared" si="1"/>
        <v>0</v>
      </c>
      <c r="J83" s="159"/>
      <c r="K83" s="172"/>
      <c r="L83" s="154"/>
      <c r="M83" s="160"/>
    </row>
    <row r="84" spans="2:13" ht="15" hidden="1" customHeight="1">
      <c r="B84" s="156"/>
      <c r="C84" s="176"/>
      <c r="D84" s="147" t="e">
        <f>+VLOOKUP(C84,AREAS!$A$1:$B$13,2,0)</f>
        <v>#N/A</v>
      </c>
      <c r="E84" s="157"/>
      <c r="F84" s="161"/>
      <c r="G84" s="155"/>
      <c r="H84" s="155"/>
      <c r="I84" s="169">
        <f t="shared" si="1"/>
        <v>0</v>
      </c>
      <c r="J84" s="159"/>
      <c r="K84" s="172"/>
      <c r="L84" s="154"/>
      <c r="M84" s="160"/>
    </row>
    <row r="85" spans="2:13" ht="15" hidden="1" customHeight="1">
      <c r="B85" s="156"/>
      <c r="C85" s="176"/>
      <c r="D85" s="147" t="e">
        <f>+VLOOKUP(C85,AREAS!$A$1:$B$13,2,0)</f>
        <v>#N/A</v>
      </c>
      <c r="E85" s="157"/>
      <c r="F85" s="161"/>
      <c r="G85" s="155"/>
      <c r="H85" s="155"/>
      <c r="I85" s="169">
        <f t="shared" si="1"/>
        <v>0</v>
      </c>
      <c r="J85" s="159"/>
      <c r="K85" s="172"/>
      <c r="L85" s="154"/>
      <c r="M85" s="160"/>
    </row>
    <row r="86" spans="2:13" ht="15" hidden="1" customHeight="1">
      <c r="B86" s="156"/>
      <c r="C86" s="176"/>
      <c r="D86" s="147" t="e">
        <f>+VLOOKUP(C86,AREAS!$A$1:$B$13,2,0)</f>
        <v>#N/A</v>
      </c>
      <c r="E86" s="157"/>
      <c r="F86" s="161"/>
      <c r="G86" s="155"/>
      <c r="H86" s="155"/>
      <c r="I86" s="169">
        <f t="shared" si="1"/>
        <v>0</v>
      </c>
      <c r="J86" s="159"/>
      <c r="K86" s="172"/>
      <c r="L86" s="154"/>
      <c r="M86" s="160"/>
    </row>
    <row r="87" spans="2:13" ht="15" hidden="1" customHeight="1">
      <c r="B87" s="156"/>
      <c r="C87" s="176"/>
      <c r="D87" s="147" t="e">
        <f>+VLOOKUP(C87,AREAS!$A$1:$B$13,2,0)</f>
        <v>#N/A</v>
      </c>
      <c r="E87" s="157"/>
      <c r="F87" s="161"/>
      <c r="G87" s="155"/>
      <c r="H87" s="155"/>
      <c r="I87" s="169">
        <f t="shared" si="1"/>
        <v>0</v>
      </c>
      <c r="J87" s="159"/>
      <c r="K87" s="172"/>
      <c r="L87" s="154"/>
      <c r="M87" s="160"/>
    </row>
    <row r="88" spans="2:13" ht="15" hidden="1" customHeight="1">
      <c r="B88" s="156"/>
      <c r="C88" s="176"/>
      <c r="D88" s="147" t="e">
        <f>+VLOOKUP(C88,AREAS!$A$1:$B$13,2,0)</f>
        <v>#N/A</v>
      </c>
      <c r="E88" s="157"/>
      <c r="F88" s="161"/>
      <c r="G88" s="155"/>
      <c r="H88" s="155"/>
      <c r="I88" s="169">
        <f t="shared" si="1"/>
        <v>0</v>
      </c>
      <c r="J88" s="159"/>
      <c r="K88" s="172"/>
      <c r="L88" s="154"/>
      <c r="M88" s="160"/>
    </row>
    <row r="89" spans="2:13" ht="15" hidden="1" customHeight="1">
      <c r="B89" s="156"/>
      <c r="C89" s="176"/>
      <c r="D89" s="147" t="e">
        <f>+VLOOKUP(C89,AREAS!$A$1:$B$13,2,0)</f>
        <v>#N/A</v>
      </c>
      <c r="E89" s="157"/>
      <c r="F89" s="161"/>
      <c r="G89" s="155"/>
      <c r="H89" s="155"/>
      <c r="I89" s="169">
        <f t="shared" si="1"/>
        <v>0</v>
      </c>
      <c r="J89" s="159"/>
      <c r="K89" s="172"/>
      <c r="L89" s="154"/>
      <c r="M89" s="160"/>
    </row>
    <row r="90" spans="2:13" ht="15" hidden="1" customHeight="1">
      <c r="B90" s="156"/>
      <c r="C90" s="176"/>
      <c r="D90" s="147" t="e">
        <f>+VLOOKUP(C90,AREAS!$A$1:$B$13,2,0)</f>
        <v>#N/A</v>
      </c>
      <c r="E90" s="157"/>
      <c r="F90" s="161"/>
      <c r="G90" s="155"/>
      <c r="H90" s="155"/>
      <c r="I90" s="169">
        <f t="shared" si="1"/>
        <v>0</v>
      </c>
      <c r="J90" s="159"/>
      <c r="K90" s="172"/>
      <c r="L90" s="154"/>
      <c r="M90" s="160"/>
    </row>
    <row r="91" spans="2:13" ht="15" hidden="1" customHeight="1">
      <c r="B91" s="156"/>
      <c r="C91" s="176"/>
      <c r="D91" s="147" t="e">
        <f>+VLOOKUP(C91,AREAS!$A$1:$B$13,2,0)</f>
        <v>#N/A</v>
      </c>
      <c r="E91" s="157"/>
      <c r="F91" s="161"/>
      <c r="G91" s="155"/>
      <c r="H91" s="155"/>
      <c r="I91" s="169">
        <f t="shared" si="1"/>
        <v>0</v>
      </c>
      <c r="J91" s="159"/>
      <c r="K91" s="172"/>
      <c r="L91" s="154"/>
      <c r="M91" s="160"/>
    </row>
    <row r="92" spans="2:13" ht="15" hidden="1" customHeight="1">
      <c r="B92" s="156"/>
      <c r="C92" s="176"/>
      <c r="D92" s="147" t="e">
        <f>+VLOOKUP(C92,AREAS!$A$1:$B$13,2,0)</f>
        <v>#N/A</v>
      </c>
      <c r="E92" s="157"/>
      <c r="F92" s="161"/>
      <c r="G92" s="155"/>
      <c r="H92" s="155"/>
      <c r="I92" s="169">
        <f t="shared" si="1"/>
        <v>0</v>
      </c>
      <c r="J92" s="159"/>
      <c r="K92" s="172"/>
      <c r="L92" s="154"/>
      <c r="M92" s="160"/>
    </row>
    <row r="93" spans="2:13" ht="15" hidden="1" customHeight="1">
      <c r="B93" s="156"/>
      <c r="C93" s="176"/>
      <c r="D93" s="147" t="e">
        <f>+VLOOKUP(C93,AREAS!$A$1:$B$13,2,0)</f>
        <v>#N/A</v>
      </c>
      <c r="E93" s="157"/>
      <c r="F93" s="161"/>
      <c r="G93" s="155"/>
      <c r="H93" s="155"/>
      <c r="I93" s="169">
        <f t="shared" si="1"/>
        <v>0</v>
      </c>
      <c r="J93" s="159"/>
      <c r="K93" s="172"/>
      <c r="L93" s="154"/>
      <c r="M93" s="160"/>
    </row>
    <row r="94" spans="2:13" ht="15" hidden="1" customHeight="1">
      <c r="B94" s="156"/>
      <c r="C94" s="176"/>
      <c r="D94" s="147" t="e">
        <f>+VLOOKUP(C94,AREAS!$A$1:$B$13,2,0)</f>
        <v>#N/A</v>
      </c>
      <c r="E94" s="157"/>
      <c r="F94" s="158"/>
      <c r="G94" s="155"/>
      <c r="H94" s="155"/>
      <c r="I94" s="169">
        <f t="shared" si="1"/>
        <v>0</v>
      </c>
      <c r="J94" s="159"/>
      <c r="K94" s="172"/>
      <c r="L94" s="154"/>
      <c r="M94" s="160"/>
    </row>
    <row r="95" spans="2:13" ht="15" hidden="1" customHeight="1">
      <c r="B95" s="156"/>
      <c r="C95" s="176"/>
      <c r="D95" s="147" t="e">
        <f>+VLOOKUP(C95,AREAS!$A$1:$B$13,2,0)</f>
        <v>#N/A</v>
      </c>
      <c r="E95" s="157"/>
      <c r="F95" s="158"/>
      <c r="G95" s="155"/>
      <c r="H95" s="155"/>
      <c r="I95" s="169">
        <f t="shared" si="1"/>
        <v>0</v>
      </c>
      <c r="J95" s="159"/>
      <c r="K95" s="172"/>
      <c r="L95" s="154"/>
      <c r="M95" s="160"/>
    </row>
    <row r="96" spans="2:13" ht="15" hidden="1" customHeight="1">
      <c r="B96" s="156"/>
      <c r="C96" s="176"/>
      <c r="D96" s="147" t="e">
        <f>+VLOOKUP(C96,AREAS!$A$1:$B$13,2,0)</f>
        <v>#N/A</v>
      </c>
      <c r="E96" s="157"/>
      <c r="F96" s="158"/>
      <c r="G96" s="155"/>
      <c r="H96" s="155"/>
      <c r="I96" s="169">
        <f t="shared" si="1"/>
        <v>0</v>
      </c>
      <c r="J96" s="159"/>
      <c r="K96" s="172"/>
      <c r="L96" s="154"/>
      <c r="M96" s="160"/>
    </row>
    <row r="97" spans="2:13" ht="15" hidden="1" customHeight="1">
      <c r="B97" s="156"/>
      <c r="C97" s="176"/>
      <c r="D97" s="147" t="e">
        <f>+VLOOKUP(C97,AREAS!$A$1:$B$13,2,0)</f>
        <v>#N/A</v>
      </c>
      <c r="E97" s="157"/>
      <c r="F97" s="158"/>
      <c r="G97" s="155"/>
      <c r="H97" s="155"/>
      <c r="I97" s="169">
        <f t="shared" si="1"/>
        <v>0</v>
      </c>
      <c r="J97" s="159"/>
      <c r="K97" s="172"/>
      <c r="L97" s="154"/>
      <c r="M97" s="160"/>
    </row>
    <row r="98" spans="2:13" ht="15" hidden="1" customHeight="1">
      <c r="B98" s="156"/>
      <c r="C98" s="176"/>
      <c r="D98" s="147" t="e">
        <f>+VLOOKUP(C98,AREAS!$A$1:$B$13,2,0)</f>
        <v>#N/A</v>
      </c>
      <c r="E98" s="157"/>
      <c r="F98" s="158"/>
      <c r="G98" s="155"/>
      <c r="H98" s="155"/>
      <c r="I98" s="169">
        <f t="shared" si="1"/>
        <v>0</v>
      </c>
      <c r="J98" s="159"/>
      <c r="K98" s="172"/>
      <c r="L98" s="154"/>
      <c r="M98" s="160"/>
    </row>
    <row r="99" spans="2:13" ht="15" hidden="1" customHeight="1">
      <c r="B99" s="156"/>
      <c r="C99" s="176"/>
      <c r="D99" s="147" t="e">
        <f>+VLOOKUP(C99,AREAS!$A$1:$B$13,2,0)</f>
        <v>#N/A</v>
      </c>
      <c r="E99" s="157"/>
      <c r="F99" s="158"/>
      <c r="G99" s="155"/>
      <c r="H99" s="155"/>
      <c r="I99" s="169">
        <f t="shared" si="1"/>
        <v>0</v>
      </c>
      <c r="J99" s="159"/>
      <c r="K99" s="172"/>
      <c r="L99" s="154"/>
      <c r="M99" s="160"/>
    </row>
    <row r="100" spans="2:13" ht="15" hidden="1" customHeight="1">
      <c r="B100" s="156"/>
      <c r="C100" s="176"/>
      <c r="D100" s="147" t="e">
        <f>+VLOOKUP(C100,AREAS!$A$1:$B$13,2,0)</f>
        <v>#N/A</v>
      </c>
      <c r="E100" s="157"/>
      <c r="F100" s="158"/>
      <c r="G100" s="155"/>
      <c r="H100" s="155"/>
      <c r="I100" s="169">
        <f t="shared" si="1"/>
        <v>0</v>
      </c>
      <c r="J100" s="159"/>
      <c r="K100" s="172"/>
      <c r="L100" s="154"/>
      <c r="M100" s="160"/>
    </row>
    <row r="101" spans="2:13" ht="15" hidden="1" customHeight="1">
      <c r="B101" s="156"/>
      <c r="C101" s="176"/>
      <c r="D101" s="147" t="e">
        <f>+VLOOKUP(C101,AREAS!$A$1:$B$13,2,0)</f>
        <v>#N/A</v>
      </c>
      <c r="E101" s="157"/>
      <c r="F101" s="158"/>
      <c r="G101" s="155"/>
      <c r="H101" s="155"/>
      <c r="I101" s="169">
        <f t="shared" si="1"/>
        <v>0</v>
      </c>
      <c r="J101" s="159"/>
      <c r="K101" s="172"/>
      <c r="L101" s="154"/>
      <c r="M101" s="160"/>
    </row>
    <row r="102" spans="2:13" ht="15" hidden="1" customHeight="1">
      <c r="B102" s="156"/>
      <c r="C102" s="176"/>
      <c r="D102" s="147" t="e">
        <f>+VLOOKUP(C102,AREAS!$A$1:$B$13,2,0)</f>
        <v>#N/A</v>
      </c>
      <c r="E102" s="157"/>
      <c r="F102" s="161"/>
      <c r="G102" s="155"/>
      <c r="H102" s="155"/>
      <c r="I102" s="169">
        <f t="shared" si="1"/>
        <v>0</v>
      </c>
      <c r="J102" s="159"/>
      <c r="K102" s="172"/>
      <c r="L102" s="154"/>
      <c r="M102" s="160"/>
    </row>
    <row r="103" spans="2:13" ht="15" hidden="1" customHeight="1">
      <c r="B103" s="156"/>
      <c r="C103" s="176"/>
      <c r="D103" s="147" t="e">
        <f>+VLOOKUP(C103,AREAS!$A$1:$B$13,2,0)</f>
        <v>#N/A</v>
      </c>
      <c r="E103" s="157"/>
      <c r="F103" s="161"/>
      <c r="G103" s="155"/>
      <c r="H103" s="155"/>
      <c r="I103" s="169">
        <f t="shared" si="1"/>
        <v>0</v>
      </c>
      <c r="J103" s="159"/>
      <c r="K103" s="172"/>
      <c r="L103" s="154"/>
      <c r="M103" s="160"/>
    </row>
    <row r="104" spans="2:13" ht="15" hidden="1" customHeight="1">
      <c r="B104" s="156"/>
      <c r="C104" s="176"/>
      <c r="D104" s="147" t="e">
        <f>+VLOOKUP(C104,AREAS!$A$1:$B$13,2,0)</f>
        <v>#N/A</v>
      </c>
      <c r="E104" s="157"/>
      <c r="F104" s="158"/>
      <c r="G104" s="155"/>
      <c r="H104" s="155"/>
      <c r="I104" s="169">
        <f t="shared" si="1"/>
        <v>0</v>
      </c>
      <c r="J104" s="159"/>
      <c r="K104" s="172"/>
      <c r="L104" s="154"/>
      <c r="M104" s="160"/>
    </row>
    <row r="105" spans="2:13" ht="15" hidden="1" customHeight="1">
      <c r="B105" s="156"/>
      <c r="C105" s="176"/>
      <c r="D105" s="147" t="e">
        <f>+VLOOKUP(C105,AREAS!$A$1:$B$13,2,0)</f>
        <v>#N/A</v>
      </c>
      <c r="E105" s="157"/>
      <c r="F105" s="158"/>
      <c r="G105" s="155"/>
      <c r="H105" s="155"/>
      <c r="I105" s="169">
        <f t="shared" si="1"/>
        <v>0</v>
      </c>
      <c r="J105" s="159"/>
      <c r="K105" s="172"/>
      <c r="L105" s="154"/>
      <c r="M105" s="160"/>
    </row>
    <row r="106" spans="2:13" ht="15" hidden="1" customHeight="1">
      <c r="B106" s="156"/>
      <c r="C106" s="176"/>
      <c r="D106" s="147" t="e">
        <f>+VLOOKUP(C106,AREAS!$A$1:$B$13,2,0)</f>
        <v>#N/A</v>
      </c>
      <c r="E106" s="157"/>
      <c r="F106" s="162"/>
      <c r="G106" s="155"/>
      <c r="H106" s="155"/>
      <c r="I106" s="169">
        <f t="shared" si="1"/>
        <v>0</v>
      </c>
      <c r="J106" s="159"/>
      <c r="K106" s="172"/>
      <c r="L106" s="154"/>
      <c r="M106" s="160"/>
    </row>
    <row r="107" spans="2:13" ht="15" hidden="1" customHeight="1">
      <c r="B107" s="156"/>
      <c r="C107" s="176"/>
      <c r="D107" s="147" t="e">
        <f>+VLOOKUP(C107,AREAS!$A$1:$B$13,2,0)</f>
        <v>#N/A</v>
      </c>
      <c r="E107" s="157"/>
      <c r="F107" s="158"/>
      <c r="G107" s="155"/>
      <c r="H107" s="155"/>
      <c r="I107" s="169">
        <f t="shared" si="1"/>
        <v>0</v>
      </c>
      <c r="J107" s="159"/>
      <c r="K107" s="172"/>
      <c r="L107" s="154"/>
      <c r="M107" s="160"/>
    </row>
    <row r="108" spans="2:13" ht="15" hidden="1" customHeight="1">
      <c r="B108" s="156"/>
      <c r="C108" s="176"/>
      <c r="D108" s="147" t="e">
        <f>+VLOOKUP(C108,AREAS!$A$1:$B$13,2,0)</f>
        <v>#N/A</v>
      </c>
      <c r="E108" s="157"/>
      <c r="F108" s="158"/>
      <c r="G108" s="155"/>
      <c r="H108" s="155"/>
      <c r="I108" s="169">
        <f t="shared" si="1"/>
        <v>0</v>
      </c>
      <c r="J108" s="159"/>
      <c r="K108" s="172"/>
      <c r="L108" s="154"/>
      <c r="M108" s="160"/>
    </row>
    <row r="109" spans="2:13" ht="15" hidden="1" customHeight="1">
      <c r="B109" s="156"/>
      <c r="C109" s="176"/>
      <c r="D109" s="147" t="e">
        <f>+VLOOKUP(C109,AREAS!$A$1:$B$13,2,0)</f>
        <v>#N/A</v>
      </c>
      <c r="E109" s="157"/>
      <c r="F109" s="158"/>
      <c r="G109" s="155"/>
      <c r="H109" s="155"/>
      <c r="I109" s="169">
        <f t="shared" si="1"/>
        <v>0</v>
      </c>
      <c r="J109" s="159"/>
      <c r="K109" s="172"/>
      <c r="L109" s="154"/>
      <c r="M109" s="160"/>
    </row>
    <row r="110" spans="2:13" ht="15" hidden="1" customHeight="1">
      <c r="B110" s="156"/>
      <c r="C110" s="176"/>
      <c r="D110" s="147" t="e">
        <f>+VLOOKUP(C110,AREAS!$A$1:$B$13,2,0)</f>
        <v>#N/A</v>
      </c>
      <c r="E110" s="157"/>
      <c r="F110" s="161"/>
      <c r="G110" s="155"/>
      <c r="H110" s="155"/>
      <c r="I110" s="169">
        <f t="shared" si="1"/>
        <v>0</v>
      </c>
      <c r="J110" s="159"/>
      <c r="K110" s="172"/>
      <c r="L110" s="154"/>
      <c r="M110" s="160"/>
    </row>
    <row r="111" spans="2:13" ht="15" hidden="1" customHeight="1">
      <c r="B111" s="156"/>
      <c r="C111" s="176"/>
      <c r="D111" s="147" t="e">
        <f>+VLOOKUP(C111,AREAS!$A$1:$B$13,2,0)</f>
        <v>#N/A</v>
      </c>
      <c r="E111" s="157"/>
      <c r="F111" s="158"/>
      <c r="G111" s="155"/>
      <c r="H111" s="155"/>
      <c r="I111" s="169">
        <f t="shared" si="1"/>
        <v>0</v>
      </c>
      <c r="J111" s="159"/>
      <c r="K111" s="172"/>
      <c r="L111" s="154"/>
      <c r="M111" s="160"/>
    </row>
    <row r="112" spans="2:13" ht="15" hidden="1" customHeight="1">
      <c r="B112" s="156"/>
      <c r="C112" s="176"/>
      <c r="D112" s="147" t="e">
        <f>+VLOOKUP(C112,AREAS!$A$1:$B$13,2,0)</f>
        <v>#N/A</v>
      </c>
      <c r="E112" s="157"/>
      <c r="F112" s="161"/>
      <c r="G112" s="155"/>
      <c r="H112" s="155"/>
      <c r="I112" s="169">
        <f t="shared" si="1"/>
        <v>0</v>
      </c>
      <c r="J112" s="159"/>
      <c r="K112" s="172"/>
      <c r="L112" s="154"/>
      <c r="M112" s="160"/>
    </row>
    <row r="113" spans="2:13" ht="15" hidden="1" customHeight="1">
      <c r="B113" s="156"/>
      <c r="C113" s="176"/>
      <c r="D113" s="147" t="e">
        <f>+VLOOKUP(C113,AREAS!$A$1:$B$13,2,0)</f>
        <v>#N/A</v>
      </c>
      <c r="E113" s="157"/>
      <c r="F113" s="158"/>
      <c r="G113" s="155"/>
      <c r="H113" s="155"/>
      <c r="I113" s="169">
        <f t="shared" si="1"/>
        <v>0</v>
      </c>
      <c r="J113" s="159"/>
      <c r="K113" s="172"/>
      <c r="L113" s="154"/>
      <c r="M113" s="160"/>
    </row>
    <row r="114" spans="2:13" ht="15" hidden="1" customHeight="1">
      <c r="B114" s="156"/>
      <c r="C114" s="176"/>
      <c r="D114" s="147" t="e">
        <f>+VLOOKUP(C114,AREAS!$A$1:$B$13,2,0)</f>
        <v>#N/A</v>
      </c>
      <c r="E114" s="157"/>
      <c r="F114" s="158"/>
      <c r="G114" s="155"/>
      <c r="H114" s="155"/>
      <c r="I114" s="169">
        <f t="shared" si="1"/>
        <v>0</v>
      </c>
      <c r="J114" s="159"/>
      <c r="K114" s="172"/>
      <c r="L114" s="154"/>
      <c r="M114" s="160"/>
    </row>
    <row r="115" spans="2:13" ht="15" hidden="1" customHeight="1">
      <c r="B115" s="156"/>
      <c r="C115" s="176"/>
      <c r="D115" s="147" t="e">
        <f>+VLOOKUP(C115,AREAS!$A$1:$B$13,2,0)</f>
        <v>#N/A</v>
      </c>
      <c r="E115" s="157"/>
      <c r="F115" s="161"/>
      <c r="G115" s="155"/>
      <c r="H115" s="155"/>
      <c r="I115" s="169">
        <f t="shared" si="1"/>
        <v>0</v>
      </c>
      <c r="J115" s="159"/>
      <c r="K115" s="172"/>
      <c r="L115" s="154"/>
      <c r="M115" s="160"/>
    </row>
    <row r="116" spans="2:13" ht="15" hidden="1" customHeight="1">
      <c r="B116" s="156"/>
      <c r="C116" s="176"/>
      <c r="D116" s="147" t="e">
        <f>+VLOOKUP(C116,AREAS!$A$1:$B$13,2,0)</f>
        <v>#N/A</v>
      </c>
      <c r="E116" s="157"/>
      <c r="F116" s="161"/>
      <c r="G116" s="155"/>
      <c r="H116" s="155"/>
      <c r="I116" s="169">
        <f t="shared" si="1"/>
        <v>0</v>
      </c>
      <c r="J116" s="159"/>
      <c r="K116" s="172"/>
      <c r="L116" s="154"/>
      <c r="M116" s="160"/>
    </row>
    <row r="117" spans="2:13" ht="15" hidden="1" customHeight="1">
      <c r="B117" s="156"/>
      <c r="C117" s="176"/>
      <c r="D117" s="147" t="e">
        <f>+VLOOKUP(C117,AREAS!$A$1:$B$13,2,0)</f>
        <v>#N/A</v>
      </c>
      <c r="E117" s="157"/>
      <c r="F117" s="161"/>
      <c r="G117" s="155"/>
      <c r="H117" s="155"/>
      <c r="I117" s="169">
        <f t="shared" si="1"/>
        <v>0</v>
      </c>
      <c r="J117" s="159"/>
      <c r="K117" s="172"/>
      <c r="L117" s="154"/>
      <c r="M117" s="160"/>
    </row>
    <row r="118" spans="2:13" ht="15" hidden="1" customHeight="1">
      <c r="B118" s="156"/>
      <c r="C118" s="176"/>
      <c r="D118" s="147" t="e">
        <f>+VLOOKUP(C118,AREAS!$A$1:$B$13,2,0)</f>
        <v>#N/A</v>
      </c>
      <c r="E118" s="157"/>
      <c r="F118" s="161"/>
      <c r="G118" s="155"/>
      <c r="H118" s="155"/>
      <c r="I118" s="169">
        <f t="shared" si="1"/>
        <v>0</v>
      </c>
      <c r="J118" s="159"/>
      <c r="K118" s="172"/>
      <c r="L118" s="154"/>
      <c r="M118" s="160"/>
    </row>
    <row r="119" spans="2:13" ht="15" hidden="1" customHeight="1">
      <c r="B119" s="156"/>
      <c r="C119" s="176"/>
      <c r="D119" s="147" t="e">
        <f>+VLOOKUP(C119,AREAS!$A$1:$B$13,2,0)</f>
        <v>#N/A</v>
      </c>
      <c r="E119" s="157"/>
      <c r="F119" s="161"/>
      <c r="G119" s="155"/>
      <c r="H119" s="155"/>
      <c r="I119" s="169">
        <f t="shared" si="1"/>
        <v>0</v>
      </c>
      <c r="J119" s="159"/>
      <c r="K119" s="172"/>
      <c r="L119" s="154"/>
      <c r="M119" s="160"/>
    </row>
    <row r="120" spans="2:13" ht="15" hidden="1" customHeight="1">
      <c r="B120" s="156"/>
      <c r="C120" s="176"/>
      <c r="D120" s="147" t="e">
        <f>+VLOOKUP(C120,AREAS!$A$1:$B$13,2,0)</f>
        <v>#N/A</v>
      </c>
      <c r="E120" s="157"/>
      <c r="F120" s="161"/>
      <c r="G120" s="155"/>
      <c r="H120" s="155"/>
      <c r="I120" s="169">
        <f t="shared" si="1"/>
        <v>0</v>
      </c>
      <c r="J120" s="159"/>
      <c r="K120" s="172"/>
      <c r="L120" s="154"/>
      <c r="M120" s="160"/>
    </row>
    <row r="121" spans="2:13" ht="15" hidden="1" customHeight="1">
      <c r="B121" s="156"/>
      <c r="C121" s="176"/>
      <c r="D121" s="147" t="e">
        <f>+VLOOKUP(C121,AREAS!$A$1:$B$13,2,0)</f>
        <v>#N/A</v>
      </c>
      <c r="E121" s="157"/>
      <c r="F121" s="161"/>
      <c r="G121" s="155"/>
      <c r="H121" s="155"/>
      <c r="I121" s="169">
        <f t="shared" si="1"/>
        <v>0</v>
      </c>
      <c r="J121" s="159"/>
      <c r="K121" s="172"/>
      <c r="L121" s="154"/>
      <c r="M121" s="160"/>
    </row>
    <row r="122" spans="2:13" ht="15" hidden="1" customHeight="1">
      <c r="B122" s="156"/>
      <c r="C122" s="176"/>
      <c r="D122" s="147" t="e">
        <f>+VLOOKUP(C122,AREAS!$A$1:$B$13,2,0)</f>
        <v>#N/A</v>
      </c>
      <c r="E122" s="157"/>
      <c r="F122" s="161"/>
      <c r="G122" s="155"/>
      <c r="H122" s="155"/>
      <c r="I122" s="169">
        <f t="shared" si="1"/>
        <v>0</v>
      </c>
      <c r="J122" s="159"/>
      <c r="K122" s="172"/>
      <c r="L122" s="154"/>
      <c r="M122" s="160"/>
    </row>
    <row r="123" spans="2:13" ht="15" hidden="1" customHeight="1">
      <c r="B123" s="156"/>
      <c r="C123" s="176"/>
      <c r="D123" s="147" t="e">
        <f>+VLOOKUP(C123,AREAS!$A$1:$B$13,2,0)</f>
        <v>#N/A</v>
      </c>
      <c r="E123" s="157"/>
      <c r="F123" s="161"/>
      <c r="G123" s="155"/>
      <c r="H123" s="155"/>
      <c r="I123" s="169">
        <f t="shared" si="1"/>
        <v>0</v>
      </c>
      <c r="J123" s="159"/>
      <c r="K123" s="172"/>
      <c r="L123" s="154"/>
      <c r="M123" s="160"/>
    </row>
    <row r="124" spans="2:13" ht="15" hidden="1" customHeight="1">
      <c r="B124" s="156"/>
      <c r="C124" s="176"/>
      <c r="D124" s="147" t="e">
        <f>+VLOOKUP(C124,AREAS!$A$1:$B$13,2,0)</f>
        <v>#N/A</v>
      </c>
      <c r="E124" s="157"/>
      <c r="F124" s="161"/>
      <c r="G124" s="155"/>
      <c r="H124" s="155"/>
      <c r="I124" s="169">
        <f t="shared" si="1"/>
        <v>0</v>
      </c>
      <c r="J124" s="159"/>
      <c r="K124" s="172"/>
      <c r="L124" s="154"/>
      <c r="M124" s="160"/>
    </row>
    <row r="125" spans="2:13" ht="15" hidden="1" customHeight="1">
      <c r="B125" s="156"/>
      <c r="C125" s="176"/>
      <c r="D125" s="147" t="e">
        <f>+VLOOKUP(C125,AREAS!$A$1:$B$13,2,0)</f>
        <v>#N/A</v>
      </c>
      <c r="E125" s="157"/>
      <c r="F125" s="161"/>
      <c r="G125" s="155"/>
      <c r="H125" s="155"/>
      <c r="I125" s="169">
        <f t="shared" si="1"/>
        <v>0</v>
      </c>
      <c r="J125" s="159"/>
      <c r="K125" s="172"/>
      <c r="L125" s="154"/>
      <c r="M125" s="160"/>
    </row>
    <row r="126" spans="2:13" ht="15" hidden="1" customHeight="1">
      <c r="B126" s="156"/>
      <c r="C126" s="176"/>
      <c r="D126" s="147" t="e">
        <f>+VLOOKUP(C126,AREAS!$A$1:$B$13,2,0)</f>
        <v>#N/A</v>
      </c>
      <c r="E126" s="157"/>
      <c r="F126" s="161"/>
      <c r="G126" s="155"/>
      <c r="H126" s="155"/>
      <c r="I126" s="169">
        <f t="shared" si="1"/>
        <v>0</v>
      </c>
      <c r="J126" s="159"/>
      <c r="K126" s="172"/>
      <c r="L126" s="154"/>
      <c r="M126" s="160"/>
    </row>
    <row r="127" spans="2:13" ht="15" hidden="1" customHeight="1">
      <c r="B127" s="156"/>
      <c r="C127" s="176"/>
      <c r="D127" s="147" t="e">
        <f>+VLOOKUP(C127,AREAS!$A$1:$B$13,2,0)</f>
        <v>#N/A</v>
      </c>
      <c r="E127" s="157"/>
      <c r="F127" s="161"/>
      <c r="G127" s="155"/>
      <c r="H127" s="155"/>
      <c r="I127" s="169">
        <f t="shared" si="1"/>
        <v>0</v>
      </c>
      <c r="J127" s="159"/>
      <c r="K127" s="172"/>
      <c r="L127" s="154"/>
      <c r="M127" s="160"/>
    </row>
    <row r="128" spans="2:13" ht="15" hidden="1" customHeight="1">
      <c r="B128" s="156"/>
      <c r="C128" s="176"/>
      <c r="D128" s="147" t="e">
        <f>+VLOOKUP(C128,AREAS!$A$1:$B$13,2,0)</f>
        <v>#N/A</v>
      </c>
      <c r="E128" s="157"/>
      <c r="F128" s="161"/>
      <c r="G128" s="155"/>
      <c r="H128" s="155"/>
      <c r="I128" s="169">
        <f t="shared" si="1"/>
        <v>0</v>
      </c>
      <c r="J128" s="159"/>
      <c r="K128" s="172"/>
      <c r="L128" s="154"/>
      <c r="M128" s="160"/>
    </row>
    <row r="129" spans="2:13" ht="15" hidden="1" customHeight="1">
      <c r="B129" s="156"/>
      <c r="C129" s="176"/>
      <c r="D129" s="147" t="e">
        <f>+VLOOKUP(C129,AREAS!$A$1:$B$13,2,0)</f>
        <v>#N/A</v>
      </c>
      <c r="E129" s="157"/>
      <c r="F129" s="161"/>
      <c r="G129" s="155"/>
      <c r="H129" s="155"/>
      <c r="I129" s="169">
        <f t="shared" si="1"/>
        <v>0</v>
      </c>
      <c r="J129" s="159"/>
      <c r="K129" s="172"/>
      <c r="L129" s="154"/>
      <c r="M129" s="160"/>
    </row>
    <row r="130" spans="2:13" ht="15" hidden="1" customHeight="1">
      <c r="B130" s="156"/>
      <c r="C130" s="176"/>
      <c r="D130" s="147" t="e">
        <f>+VLOOKUP(C130,AREAS!$A$1:$B$13,2,0)</f>
        <v>#N/A</v>
      </c>
      <c r="E130" s="157"/>
      <c r="F130" s="161"/>
      <c r="G130" s="155"/>
      <c r="H130" s="155"/>
      <c r="I130" s="169">
        <f t="shared" si="1"/>
        <v>0</v>
      </c>
      <c r="J130" s="159"/>
      <c r="K130" s="172"/>
      <c r="L130" s="154"/>
      <c r="M130" s="160"/>
    </row>
    <row r="131" spans="2:13" ht="15" hidden="1" customHeight="1">
      <c r="B131" s="156"/>
      <c r="C131" s="176"/>
      <c r="D131" s="147" t="e">
        <f>+VLOOKUP(C131,AREAS!$A$1:$B$13,2,0)</f>
        <v>#N/A</v>
      </c>
      <c r="E131" s="157"/>
      <c r="F131" s="161"/>
      <c r="G131" s="155"/>
      <c r="H131" s="155"/>
      <c r="I131" s="169">
        <f t="shared" si="1"/>
        <v>0</v>
      </c>
      <c r="J131" s="159"/>
      <c r="K131" s="172"/>
      <c r="L131" s="154"/>
      <c r="M131" s="160"/>
    </row>
    <row r="132" spans="2:13" ht="15" hidden="1" customHeight="1">
      <c r="B132" s="156"/>
      <c r="C132" s="176"/>
      <c r="D132" s="147" t="e">
        <f>+VLOOKUP(C132,AREAS!$A$1:$B$13,2,0)</f>
        <v>#N/A</v>
      </c>
      <c r="E132" s="157"/>
      <c r="F132" s="161"/>
      <c r="G132" s="155"/>
      <c r="H132" s="155"/>
      <c r="I132" s="169">
        <f t="shared" si="1"/>
        <v>0</v>
      </c>
      <c r="J132" s="159"/>
      <c r="K132" s="172"/>
      <c r="L132" s="154"/>
      <c r="M132" s="160"/>
    </row>
    <row r="133" spans="2:13" ht="15" hidden="1" customHeight="1">
      <c r="B133" s="156"/>
      <c r="C133" s="176"/>
      <c r="D133" s="147" t="e">
        <f>+VLOOKUP(C133,AREAS!$A$1:$B$13,2,0)</f>
        <v>#N/A</v>
      </c>
      <c r="E133" s="157"/>
      <c r="F133" s="161"/>
      <c r="G133" s="155"/>
      <c r="H133" s="155"/>
      <c r="I133" s="169">
        <f t="shared" si="1"/>
        <v>0</v>
      </c>
      <c r="J133" s="159"/>
      <c r="K133" s="172"/>
      <c r="L133" s="154"/>
      <c r="M133" s="160"/>
    </row>
    <row r="134" spans="2:13" ht="15" hidden="1" customHeight="1">
      <c r="B134" s="156"/>
      <c r="C134" s="176"/>
      <c r="D134" s="147" t="e">
        <f>+VLOOKUP(C134,AREAS!$A$1:$B$13,2,0)</f>
        <v>#N/A</v>
      </c>
      <c r="E134" s="157"/>
      <c r="F134" s="161"/>
      <c r="G134" s="155"/>
      <c r="H134" s="155"/>
      <c r="I134" s="169">
        <f t="shared" si="1"/>
        <v>0</v>
      </c>
      <c r="J134" s="159"/>
      <c r="K134" s="172"/>
      <c r="L134" s="154"/>
      <c r="M134" s="160"/>
    </row>
    <row r="135" spans="2:13" ht="15" hidden="1" customHeight="1">
      <c r="B135" s="156"/>
      <c r="C135" s="176"/>
      <c r="D135" s="147" t="e">
        <f>+VLOOKUP(C135,AREAS!$A$1:$B$13,2,0)</f>
        <v>#N/A</v>
      </c>
      <c r="E135" s="157"/>
      <c r="F135" s="161"/>
      <c r="G135" s="155"/>
      <c r="H135" s="155"/>
      <c r="I135" s="169">
        <f t="shared" si="1"/>
        <v>0</v>
      </c>
      <c r="J135" s="159"/>
      <c r="K135" s="172"/>
      <c r="L135" s="154"/>
      <c r="M135" s="160"/>
    </row>
    <row r="136" spans="2:13" ht="15" hidden="1" customHeight="1">
      <c r="B136" s="156"/>
      <c r="C136" s="176"/>
      <c r="D136" s="147" t="e">
        <f>+VLOOKUP(C136,AREAS!$A$1:$B$13,2,0)</f>
        <v>#N/A</v>
      </c>
      <c r="E136" s="157"/>
      <c r="F136" s="161"/>
      <c r="G136" s="155"/>
      <c r="H136" s="155"/>
      <c r="I136" s="169">
        <f t="shared" si="1"/>
        <v>0</v>
      </c>
      <c r="J136" s="159"/>
      <c r="K136" s="172"/>
      <c r="L136" s="154"/>
      <c r="M136" s="160"/>
    </row>
    <row r="137" spans="2:13" ht="15" hidden="1" customHeight="1">
      <c r="B137" s="156"/>
      <c r="C137" s="176"/>
      <c r="D137" s="147" t="e">
        <f>+VLOOKUP(C137,AREAS!$A$1:$B$13,2,0)</f>
        <v>#N/A</v>
      </c>
      <c r="E137" s="157"/>
      <c r="F137" s="161"/>
      <c r="G137" s="155"/>
      <c r="H137" s="155"/>
      <c r="I137" s="169">
        <f t="shared" si="1"/>
        <v>0</v>
      </c>
      <c r="J137" s="159"/>
      <c r="K137" s="172"/>
      <c r="L137" s="154"/>
      <c r="M137" s="160"/>
    </row>
    <row r="138" spans="2:13" ht="15" hidden="1" customHeight="1">
      <c r="B138" s="156"/>
      <c r="C138" s="176"/>
      <c r="D138" s="147" t="e">
        <f>+VLOOKUP(C138,AREAS!$A$1:$B$13,2,0)</f>
        <v>#N/A</v>
      </c>
      <c r="E138" s="157"/>
      <c r="F138" s="161"/>
      <c r="G138" s="155"/>
      <c r="H138" s="155"/>
      <c r="I138" s="169">
        <f t="shared" si="1"/>
        <v>0</v>
      </c>
      <c r="J138" s="159"/>
      <c r="K138" s="172"/>
      <c r="L138" s="154"/>
      <c r="M138" s="160"/>
    </row>
    <row r="139" spans="2:13" ht="15" hidden="1" customHeight="1">
      <c r="B139" s="156"/>
      <c r="C139" s="176"/>
      <c r="D139" s="147" t="e">
        <f>+VLOOKUP(C139,AREAS!$A$1:$B$13,2,0)</f>
        <v>#N/A</v>
      </c>
      <c r="E139" s="157"/>
      <c r="F139" s="161"/>
      <c r="G139" s="155"/>
      <c r="H139" s="155"/>
      <c r="I139" s="169">
        <f t="shared" si="1"/>
        <v>0</v>
      </c>
      <c r="J139" s="159"/>
      <c r="K139" s="172"/>
      <c r="L139" s="154"/>
      <c r="M139" s="160"/>
    </row>
    <row r="140" spans="2:13" ht="15" hidden="1" customHeight="1">
      <c r="B140" s="156"/>
      <c r="C140" s="176"/>
      <c r="D140" s="147" t="e">
        <f>+VLOOKUP(C140,AREAS!$A$1:$B$13,2,0)</f>
        <v>#N/A</v>
      </c>
      <c r="E140" s="157"/>
      <c r="F140" s="161"/>
      <c r="G140" s="155"/>
      <c r="H140" s="155"/>
      <c r="I140" s="169">
        <f t="shared" si="1"/>
        <v>0</v>
      </c>
      <c r="J140" s="159"/>
      <c r="K140" s="172"/>
      <c r="L140" s="154"/>
      <c r="M140" s="160"/>
    </row>
    <row r="141" spans="2:13" ht="15" hidden="1" customHeight="1">
      <c r="B141" s="156"/>
      <c r="C141" s="176"/>
      <c r="D141" s="147" t="e">
        <f>+VLOOKUP(C141,AREAS!$A$1:$B$13,2,0)</f>
        <v>#N/A</v>
      </c>
      <c r="E141" s="157"/>
      <c r="F141" s="161"/>
      <c r="G141" s="155"/>
      <c r="H141" s="155"/>
      <c r="I141" s="169">
        <f t="shared" si="1"/>
        <v>0</v>
      </c>
      <c r="J141" s="159"/>
      <c r="K141" s="172"/>
      <c r="L141" s="154"/>
      <c r="M141" s="160"/>
    </row>
    <row r="142" spans="2:13" ht="15" hidden="1" customHeight="1">
      <c r="B142" s="156"/>
      <c r="C142" s="176"/>
      <c r="D142" s="147" t="e">
        <f>+VLOOKUP(C142,AREAS!$A$1:$B$13,2,0)</f>
        <v>#N/A</v>
      </c>
      <c r="E142" s="157"/>
      <c r="F142" s="161"/>
      <c r="G142" s="155"/>
      <c r="H142" s="155"/>
      <c r="I142" s="169">
        <f t="shared" si="1"/>
        <v>0</v>
      </c>
      <c r="J142" s="159"/>
      <c r="K142" s="172"/>
      <c r="L142" s="154"/>
      <c r="M142" s="160"/>
    </row>
    <row r="143" spans="2:13" ht="15" hidden="1" customHeight="1">
      <c r="B143" s="156"/>
      <c r="C143" s="176"/>
      <c r="D143" s="147" t="e">
        <f>+VLOOKUP(C143,AREAS!$A$1:$B$13,2,0)</f>
        <v>#N/A</v>
      </c>
      <c r="E143" s="157"/>
      <c r="F143" s="161"/>
      <c r="G143" s="155"/>
      <c r="H143" s="155"/>
      <c r="I143" s="169">
        <f t="shared" si="1"/>
        <v>0</v>
      </c>
      <c r="J143" s="159"/>
      <c r="K143" s="172"/>
      <c r="L143" s="154"/>
      <c r="M143" s="160"/>
    </row>
    <row r="144" spans="2:13" ht="15" hidden="1" customHeight="1">
      <c r="B144" s="156"/>
      <c r="C144" s="176"/>
      <c r="D144" s="147" t="e">
        <f>+VLOOKUP(C144,AREAS!$A$1:$B$13,2,0)</f>
        <v>#N/A</v>
      </c>
      <c r="E144" s="157"/>
      <c r="F144" s="161"/>
      <c r="G144" s="155"/>
      <c r="H144" s="155"/>
      <c r="I144" s="169">
        <f t="shared" si="1"/>
        <v>0</v>
      </c>
      <c r="J144" s="159"/>
      <c r="K144" s="172"/>
      <c r="L144" s="154"/>
      <c r="M144" s="160"/>
    </row>
    <row r="145" spans="2:13" ht="15" hidden="1" customHeight="1">
      <c r="B145" s="156"/>
      <c r="C145" s="176"/>
      <c r="D145" s="147" t="e">
        <f>+VLOOKUP(C145,AREAS!$A$1:$B$13,2,0)</f>
        <v>#N/A</v>
      </c>
      <c r="E145" s="157"/>
      <c r="F145" s="161"/>
      <c r="G145" s="155"/>
      <c r="H145" s="155"/>
      <c r="I145" s="169">
        <f t="shared" si="1"/>
        <v>0</v>
      </c>
      <c r="J145" s="159"/>
      <c r="K145" s="172"/>
      <c r="L145" s="154"/>
      <c r="M145" s="160"/>
    </row>
    <row r="146" spans="2:13" ht="15" hidden="1" customHeight="1">
      <c r="B146" s="156"/>
      <c r="C146" s="176"/>
      <c r="D146" s="147" t="e">
        <f>+VLOOKUP(C146,AREAS!$A$1:$B$13,2,0)</f>
        <v>#N/A</v>
      </c>
      <c r="E146" s="157"/>
      <c r="F146" s="161"/>
      <c r="G146" s="155"/>
      <c r="H146" s="155"/>
      <c r="I146" s="169">
        <f t="shared" si="1"/>
        <v>0</v>
      </c>
      <c r="J146" s="159"/>
      <c r="K146" s="172"/>
      <c r="L146" s="154"/>
      <c r="M146" s="160"/>
    </row>
    <row r="147" spans="2:13" ht="15" hidden="1" customHeight="1">
      <c r="B147" s="156"/>
      <c r="C147" s="176"/>
      <c r="D147" s="147" t="e">
        <f>+VLOOKUP(C147,AREAS!$A$1:$B$13,2,0)</f>
        <v>#N/A</v>
      </c>
      <c r="E147" s="157"/>
      <c r="F147" s="161"/>
      <c r="G147" s="155"/>
      <c r="H147" s="155"/>
      <c r="I147" s="169">
        <f t="shared" si="1"/>
        <v>0</v>
      </c>
      <c r="J147" s="159"/>
      <c r="K147" s="172"/>
      <c r="L147" s="154"/>
      <c r="M147" s="160"/>
    </row>
    <row r="148" spans="2:13" ht="15" hidden="1" customHeight="1">
      <c r="B148" s="156"/>
      <c r="C148" s="176"/>
      <c r="D148" s="147" t="e">
        <f>+VLOOKUP(C148,AREAS!$A$1:$B$13,2,0)</f>
        <v>#N/A</v>
      </c>
      <c r="E148" s="157"/>
      <c r="F148" s="161"/>
      <c r="G148" s="155"/>
      <c r="H148" s="155"/>
      <c r="I148" s="169">
        <f t="shared" si="1"/>
        <v>0</v>
      </c>
      <c r="J148" s="159"/>
      <c r="K148" s="172"/>
      <c r="L148" s="154"/>
      <c r="M148" s="160"/>
    </row>
    <row r="149" spans="2:13" ht="15" hidden="1" customHeight="1">
      <c r="B149" s="156"/>
      <c r="C149" s="176"/>
      <c r="D149" s="147" t="e">
        <f>+VLOOKUP(C149,AREAS!$A$1:$B$13,2,0)</f>
        <v>#N/A</v>
      </c>
      <c r="E149" s="157"/>
      <c r="F149" s="161"/>
      <c r="G149" s="155"/>
      <c r="H149" s="155"/>
      <c r="I149" s="169">
        <f t="shared" si="1"/>
        <v>0</v>
      </c>
      <c r="J149" s="159"/>
      <c r="K149" s="172"/>
      <c r="L149" s="154"/>
      <c r="M149" s="160"/>
    </row>
    <row r="150" spans="2:13" ht="15" hidden="1" customHeight="1">
      <c r="B150" s="156"/>
      <c r="C150" s="176"/>
      <c r="D150" s="147" t="e">
        <f>+VLOOKUP(C150,AREAS!$A$1:$B$13,2,0)</f>
        <v>#N/A</v>
      </c>
      <c r="E150" s="157"/>
      <c r="F150" s="161"/>
      <c r="G150" s="155"/>
      <c r="H150" s="155"/>
      <c r="I150" s="169">
        <f t="shared" si="1"/>
        <v>0</v>
      </c>
      <c r="J150" s="159"/>
      <c r="K150" s="172"/>
      <c r="L150" s="154"/>
      <c r="M150" s="160"/>
    </row>
    <row r="151" spans="2:13" ht="15" hidden="1" customHeight="1">
      <c r="B151" s="156"/>
      <c r="C151" s="176"/>
      <c r="D151" s="147" t="e">
        <f>+VLOOKUP(C151,AREAS!$A$1:$B$13,2,0)</f>
        <v>#N/A</v>
      </c>
      <c r="E151" s="157"/>
      <c r="F151" s="161"/>
      <c r="G151" s="155"/>
      <c r="H151" s="155"/>
      <c r="I151" s="169">
        <f t="shared" si="1"/>
        <v>0</v>
      </c>
      <c r="J151" s="159"/>
      <c r="K151" s="172"/>
      <c r="L151" s="154"/>
      <c r="M151" s="160"/>
    </row>
    <row r="152" spans="2:13" ht="15" hidden="1" customHeight="1">
      <c r="B152" s="156"/>
      <c r="C152" s="176"/>
      <c r="D152" s="147" t="e">
        <f>+VLOOKUP(C152,AREAS!$A$1:$B$13,2,0)</f>
        <v>#N/A</v>
      </c>
      <c r="E152" s="157"/>
      <c r="F152" s="161"/>
      <c r="G152" s="155"/>
      <c r="H152" s="155"/>
      <c r="I152" s="169">
        <f t="shared" si="1"/>
        <v>0</v>
      </c>
      <c r="J152" s="159"/>
      <c r="K152" s="172"/>
      <c r="L152" s="154"/>
      <c r="M152" s="160"/>
    </row>
    <row r="153" spans="2:13" ht="15" hidden="1" customHeight="1">
      <c r="B153" s="156"/>
      <c r="C153" s="176"/>
      <c r="D153" s="147" t="e">
        <f>+VLOOKUP(C153,AREAS!$A$1:$B$13,2,0)</f>
        <v>#N/A</v>
      </c>
      <c r="E153" s="157"/>
      <c r="F153" s="161"/>
      <c r="G153" s="155"/>
      <c r="H153" s="155"/>
      <c r="I153" s="169">
        <f t="shared" si="1"/>
        <v>0</v>
      </c>
      <c r="J153" s="159"/>
      <c r="K153" s="172"/>
      <c r="L153" s="154"/>
      <c r="M153" s="160"/>
    </row>
    <row r="154" spans="2:13" ht="15" hidden="1" customHeight="1">
      <c r="B154" s="156"/>
      <c r="C154" s="176"/>
      <c r="D154" s="147" t="e">
        <f>+VLOOKUP(C154,AREAS!$A$1:$B$13,2,0)</f>
        <v>#N/A</v>
      </c>
      <c r="E154" s="157"/>
      <c r="F154" s="161"/>
      <c r="G154" s="155"/>
      <c r="H154" s="155"/>
      <c r="I154" s="169">
        <f t="shared" si="1"/>
        <v>0</v>
      </c>
      <c r="J154" s="159"/>
      <c r="K154" s="172"/>
      <c r="L154" s="154"/>
      <c r="M154" s="160"/>
    </row>
    <row r="155" spans="2:13" ht="15" hidden="1" customHeight="1">
      <c r="B155" s="156"/>
      <c r="C155" s="176"/>
      <c r="D155" s="147" t="e">
        <f>+VLOOKUP(C155,AREAS!$A$1:$B$13,2,0)</f>
        <v>#N/A</v>
      </c>
      <c r="E155" s="157"/>
      <c r="F155" s="161"/>
      <c r="G155" s="155"/>
      <c r="H155" s="155"/>
      <c r="I155" s="169">
        <f t="shared" si="1"/>
        <v>0</v>
      </c>
      <c r="J155" s="159"/>
      <c r="K155" s="172"/>
      <c r="L155" s="154"/>
      <c r="M155" s="160"/>
    </row>
    <row r="156" spans="2:13" ht="15" hidden="1" customHeight="1">
      <c r="B156" s="156"/>
      <c r="C156" s="176"/>
      <c r="D156" s="147" t="e">
        <f>+VLOOKUP(C156,AREAS!$A$1:$B$13,2,0)</f>
        <v>#N/A</v>
      </c>
      <c r="E156" s="157"/>
      <c r="F156" s="161"/>
      <c r="G156" s="155"/>
      <c r="H156" s="155"/>
      <c r="I156" s="169">
        <f t="shared" si="1"/>
        <v>0</v>
      </c>
      <c r="J156" s="159"/>
      <c r="K156" s="172"/>
      <c r="L156" s="154"/>
      <c r="M156" s="160"/>
    </row>
    <row r="157" spans="2:13" ht="15" hidden="1" customHeight="1">
      <c r="B157" s="156"/>
      <c r="C157" s="176"/>
      <c r="D157" s="147" t="e">
        <f>+VLOOKUP(C157,AREAS!$A$1:$B$13,2,0)</f>
        <v>#N/A</v>
      </c>
      <c r="E157" s="157"/>
      <c r="F157" s="161"/>
      <c r="G157" s="155"/>
      <c r="H157" s="155"/>
      <c r="I157" s="169">
        <f t="shared" si="1"/>
        <v>0</v>
      </c>
      <c r="J157" s="159"/>
      <c r="K157" s="172"/>
      <c r="L157" s="154"/>
      <c r="M157" s="160"/>
    </row>
    <row r="158" spans="2:13" ht="15" hidden="1" customHeight="1">
      <c r="B158" s="156"/>
      <c r="C158" s="176"/>
      <c r="D158" s="147" t="e">
        <f>+VLOOKUP(C158,AREAS!$A$1:$B$13,2,0)</f>
        <v>#N/A</v>
      </c>
      <c r="E158" s="157"/>
      <c r="F158" s="161"/>
      <c r="G158" s="155"/>
      <c r="H158" s="155"/>
      <c r="I158" s="169">
        <f t="shared" si="1"/>
        <v>0</v>
      </c>
      <c r="J158" s="159"/>
      <c r="K158" s="172"/>
      <c r="L158" s="154"/>
      <c r="M158" s="160"/>
    </row>
    <row r="159" spans="2:13" ht="15" hidden="1" customHeight="1">
      <c r="B159" s="156"/>
      <c r="C159" s="176"/>
      <c r="D159" s="147" t="e">
        <f>+VLOOKUP(C159,AREAS!$A$1:$B$13,2,0)</f>
        <v>#N/A</v>
      </c>
      <c r="E159" s="157"/>
      <c r="F159" s="161"/>
      <c r="G159" s="155"/>
      <c r="H159" s="155"/>
      <c r="I159" s="169">
        <f t="shared" si="1"/>
        <v>0</v>
      </c>
      <c r="J159" s="159"/>
      <c r="K159" s="172"/>
      <c r="L159" s="154"/>
      <c r="M159" s="160"/>
    </row>
    <row r="160" spans="2:13" ht="15" hidden="1" customHeight="1">
      <c r="B160" s="156"/>
      <c r="C160" s="176"/>
      <c r="D160" s="147" t="e">
        <f>+VLOOKUP(C160,AREAS!$A$1:$B$13,2,0)</f>
        <v>#N/A</v>
      </c>
      <c r="E160" s="157"/>
      <c r="F160" s="161"/>
      <c r="G160" s="155"/>
      <c r="H160" s="155"/>
      <c r="I160" s="169">
        <f t="shared" si="1"/>
        <v>0</v>
      </c>
      <c r="J160" s="159"/>
      <c r="K160" s="172"/>
      <c r="L160" s="154"/>
      <c r="M160" s="160"/>
    </row>
    <row r="161" spans="2:13" ht="15" hidden="1" customHeight="1">
      <c r="B161" s="156"/>
      <c r="C161" s="176"/>
      <c r="D161" s="147" t="e">
        <f>+VLOOKUP(C161,AREAS!$A$1:$B$13,2,0)</f>
        <v>#N/A</v>
      </c>
      <c r="E161" s="157"/>
      <c r="F161" s="161"/>
      <c r="G161" s="155"/>
      <c r="H161" s="155"/>
      <c r="I161" s="169">
        <f t="shared" si="1"/>
        <v>0</v>
      </c>
      <c r="J161" s="159"/>
      <c r="K161" s="172"/>
      <c r="L161" s="154"/>
      <c r="M161" s="160"/>
    </row>
    <row r="162" spans="2:13" ht="15" hidden="1" customHeight="1">
      <c r="B162" s="156"/>
      <c r="C162" s="176"/>
      <c r="D162" s="147" t="e">
        <f>+VLOOKUP(C162,AREAS!$A$1:$B$13,2,0)</f>
        <v>#N/A</v>
      </c>
      <c r="E162" s="157"/>
      <c r="F162" s="161"/>
      <c r="G162" s="155"/>
      <c r="H162" s="155"/>
      <c r="I162" s="169">
        <f t="shared" si="1"/>
        <v>0</v>
      </c>
      <c r="J162" s="159"/>
      <c r="K162" s="172"/>
      <c r="L162" s="154"/>
      <c r="M162" s="160"/>
    </row>
    <row r="163" spans="2:13" ht="15" hidden="1" customHeight="1">
      <c r="B163" s="156"/>
      <c r="C163" s="176"/>
      <c r="D163" s="147" t="e">
        <f>+VLOOKUP(C163,AREAS!$A$1:$B$13,2,0)</f>
        <v>#N/A</v>
      </c>
      <c r="E163" s="157"/>
      <c r="F163" s="161"/>
      <c r="G163" s="155"/>
      <c r="H163" s="155"/>
      <c r="I163" s="169">
        <f t="shared" si="1"/>
        <v>0</v>
      </c>
      <c r="J163" s="159"/>
      <c r="K163" s="172"/>
      <c r="L163" s="154"/>
      <c r="M163" s="160"/>
    </row>
    <row r="164" spans="2:13" ht="15" hidden="1" customHeight="1">
      <c r="B164" s="156"/>
      <c r="C164" s="176"/>
      <c r="D164" s="147" t="e">
        <f>+VLOOKUP(C164,AREAS!$A$1:$B$13,2,0)</f>
        <v>#N/A</v>
      </c>
      <c r="E164" s="157"/>
      <c r="F164" s="161"/>
      <c r="G164" s="155"/>
      <c r="H164" s="155"/>
      <c r="I164" s="169">
        <f t="shared" si="1"/>
        <v>0</v>
      </c>
      <c r="J164" s="159"/>
      <c r="K164" s="172"/>
      <c r="L164" s="154"/>
      <c r="M164" s="160"/>
    </row>
    <row r="165" spans="2:13" ht="15" hidden="1" customHeight="1">
      <c r="B165" s="156"/>
      <c r="C165" s="176"/>
      <c r="D165" s="147" t="e">
        <f>+VLOOKUP(C165,AREAS!$A$1:$B$13,2,0)</f>
        <v>#N/A</v>
      </c>
      <c r="E165" s="157"/>
      <c r="F165" s="161"/>
      <c r="G165" s="155"/>
      <c r="H165" s="155"/>
      <c r="I165" s="169">
        <f t="shared" si="1"/>
        <v>0</v>
      </c>
      <c r="J165" s="159"/>
      <c r="K165" s="172"/>
      <c r="L165" s="154"/>
      <c r="M165" s="160"/>
    </row>
    <row r="166" spans="2:13" ht="15" hidden="1" customHeight="1">
      <c r="B166" s="156"/>
      <c r="C166" s="176"/>
      <c r="D166" s="147" t="e">
        <f>+VLOOKUP(C166,AREAS!$A$1:$B$13,2,0)</f>
        <v>#N/A</v>
      </c>
      <c r="E166" s="157"/>
      <c r="F166" s="161"/>
      <c r="G166" s="155"/>
      <c r="H166" s="155"/>
      <c r="I166" s="169">
        <f t="shared" si="1"/>
        <v>0</v>
      </c>
      <c r="J166" s="159"/>
      <c r="K166" s="172"/>
      <c r="L166" s="154"/>
      <c r="M166" s="160"/>
    </row>
    <row r="167" spans="2:13" ht="15" hidden="1" customHeight="1">
      <c r="B167" s="156"/>
      <c r="C167" s="176"/>
      <c r="D167" s="147" t="e">
        <f>+VLOOKUP(C167,AREAS!$A$1:$B$13,2,0)</f>
        <v>#N/A</v>
      </c>
      <c r="E167" s="157"/>
      <c r="F167" s="161"/>
      <c r="G167" s="155"/>
      <c r="H167" s="155"/>
      <c r="I167" s="169">
        <f t="shared" si="1"/>
        <v>0</v>
      </c>
      <c r="J167" s="159"/>
      <c r="K167" s="172"/>
      <c r="L167" s="154"/>
      <c r="M167" s="160"/>
    </row>
    <row r="168" spans="2:13" ht="15" hidden="1" customHeight="1">
      <c r="B168" s="156"/>
      <c r="C168" s="176"/>
      <c r="D168" s="147" t="e">
        <f>+VLOOKUP(C168,AREAS!$A$1:$B$13,2,0)</f>
        <v>#N/A</v>
      </c>
      <c r="E168" s="157"/>
      <c r="F168" s="161"/>
      <c r="G168" s="155"/>
      <c r="H168" s="155"/>
      <c r="I168" s="169">
        <f t="shared" si="1"/>
        <v>0</v>
      </c>
      <c r="J168" s="159"/>
      <c r="K168" s="172"/>
      <c r="L168" s="154"/>
      <c r="M168" s="160"/>
    </row>
    <row r="169" spans="2:13" ht="15" hidden="1" customHeight="1">
      <c r="B169" s="156"/>
      <c r="C169" s="176"/>
      <c r="D169" s="147" t="e">
        <f>+VLOOKUP(C169,AREAS!$A$1:$B$13,2,0)</f>
        <v>#N/A</v>
      </c>
      <c r="E169" s="157"/>
      <c r="F169" s="161"/>
      <c r="G169" s="155"/>
      <c r="H169" s="155"/>
      <c r="I169" s="169">
        <f t="shared" si="1"/>
        <v>0</v>
      </c>
      <c r="J169" s="159"/>
      <c r="K169" s="172"/>
      <c r="L169" s="154"/>
      <c r="M169" s="160"/>
    </row>
    <row r="170" spans="2:13" ht="15" hidden="1" customHeight="1">
      <c r="B170" s="156"/>
      <c r="C170" s="176"/>
      <c r="D170" s="147" t="e">
        <f>+VLOOKUP(C170,AREAS!$A$1:$B$13,2,0)</f>
        <v>#N/A</v>
      </c>
      <c r="E170" s="157"/>
      <c r="F170" s="161"/>
      <c r="G170" s="155"/>
      <c r="H170" s="155"/>
      <c r="I170" s="169">
        <f t="shared" si="1"/>
        <v>0</v>
      </c>
      <c r="J170" s="159"/>
      <c r="K170" s="172"/>
      <c r="L170" s="154"/>
      <c r="M170" s="160"/>
    </row>
    <row r="171" spans="2:13" ht="15" hidden="1" customHeight="1">
      <c r="B171" s="156"/>
      <c r="C171" s="176"/>
      <c r="D171" s="147" t="e">
        <f>+VLOOKUP(C171,AREAS!$A$1:$B$13,2,0)</f>
        <v>#N/A</v>
      </c>
      <c r="E171" s="157"/>
      <c r="F171" s="161"/>
      <c r="G171" s="155"/>
      <c r="H171" s="155"/>
      <c r="I171" s="169">
        <f t="shared" si="1"/>
        <v>0</v>
      </c>
      <c r="J171" s="159"/>
      <c r="K171" s="172"/>
      <c r="L171" s="154"/>
      <c r="M171" s="160"/>
    </row>
    <row r="172" spans="2:13" ht="15" hidden="1" customHeight="1">
      <c r="B172" s="156"/>
      <c r="C172" s="176"/>
      <c r="D172" s="147" t="e">
        <f>+VLOOKUP(C172,AREAS!$A$1:$B$13,2,0)</f>
        <v>#N/A</v>
      </c>
      <c r="E172" s="157"/>
      <c r="F172" s="161"/>
      <c r="G172" s="155"/>
      <c r="H172" s="155"/>
      <c r="I172" s="169">
        <f t="shared" si="1"/>
        <v>0</v>
      </c>
      <c r="J172" s="159"/>
      <c r="K172" s="172"/>
      <c r="L172" s="154"/>
      <c r="M172" s="160"/>
    </row>
    <row r="173" spans="2:13" ht="15" hidden="1" customHeight="1">
      <c r="B173" s="156"/>
      <c r="C173" s="176"/>
      <c r="D173" s="147" t="e">
        <f>+VLOOKUP(C173,AREAS!$A$1:$B$13,2,0)</f>
        <v>#N/A</v>
      </c>
      <c r="E173" s="157"/>
      <c r="F173" s="161"/>
      <c r="G173" s="155"/>
      <c r="H173" s="155"/>
      <c r="I173" s="169">
        <f t="shared" si="1"/>
        <v>0</v>
      </c>
      <c r="J173" s="159"/>
      <c r="K173" s="172"/>
      <c r="L173" s="154"/>
      <c r="M173" s="160"/>
    </row>
    <row r="174" spans="2:13" ht="15" hidden="1" customHeight="1">
      <c r="B174" s="156"/>
      <c r="C174" s="176"/>
      <c r="D174" s="147" t="e">
        <f>+VLOOKUP(C174,AREAS!$A$1:$B$13,2,0)</f>
        <v>#N/A</v>
      </c>
      <c r="E174" s="157"/>
      <c r="F174" s="161"/>
      <c r="G174" s="155"/>
      <c r="H174" s="155"/>
      <c r="I174" s="169">
        <f t="shared" si="1"/>
        <v>0</v>
      </c>
      <c r="J174" s="159"/>
      <c r="K174" s="172"/>
      <c r="L174" s="154"/>
      <c r="M174" s="160"/>
    </row>
    <row r="175" spans="2:13" ht="15" hidden="1" customHeight="1">
      <c r="B175" s="156"/>
      <c r="C175" s="176"/>
      <c r="D175" s="147" t="e">
        <f>+VLOOKUP(C175,AREAS!$A$1:$B$13,2,0)</f>
        <v>#N/A</v>
      </c>
      <c r="E175" s="157"/>
      <c r="F175" s="161"/>
      <c r="G175" s="155"/>
      <c r="H175" s="155"/>
      <c r="I175" s="169">
        <f t="shared" si="1"/>
        <v>0</v>
      </c>
      <c r="J175" s="159"/>
      <c r="K175" s="172"/>
      <c r="L175" s="154"/>
      <c r="M175" s="160"/>
    </row>
    <row r="176" spans="2:13" ht="15" hidden="1" customHeight="1">
      <c r="B176" s="156"/>
      <c r="C176" s="176"/>
      <c r="D176" s="147" t="e">
        <f>+VLOOKUP(C176,AREAS!$A$1:$B$13,2,0)</f>
        <v>#N/A</v>
      </c>
      <c r="E176" s="157"/>
      <c r="F176" s="161"/>
      <c r="G176" s="155"/>
      <c r="H176" s="155"/>
      <c r="I176" s="169">
        <f t="shared" si="1"/>
        <v>0</v>
      </c>
      <c r="J176" s="159"/>
      <c r="K176" s="172"/>
      <c r="L176" s="154"/>
      <c r="M176" s="160"/>
    </row>
    <row r="177" spans="2:13" ht="15" hidden="1" customHeight="1">
      <c r="B177" s="156"/>
      <c r="C177" s="176"/>
      <c r="D177" s="147" t="e">
        <f>+VLOOKUP(C177,AREAS!$A$1:$B$13,2,0)</f>
        <v>#N/A</v>
      </c>
      <c r="E177" s="157"/>
      <c r="F177" s="161"/>
      <c r="G177" s="155"/>
      <c r="H177" s="155"/>
      <c r="I177" s="169">
        <f t="shared" si="1"/>
        <v>0</v>
      </c>
      <c r="J177" s="159"/>
      <c r="K177" s="172"/>
      <c r="L177" s="154"/>
      <c r="M177" s="160"/>
    </row>
    <row r="178" spans="2:13" ht="15" hidden="1" customHeight="1">
      <c r="B178" s="156"/>
      <c r="C178" s="176"/>
      <c r="D178" s="147" t="e">
        <f>+VLOOKUP(C178,AREAS!$A$1:$B$13,2,0)</f>
        <v>#N/A</v>
      </c>
      <c r="E178" s="157"/>
      <c r="F178" s="161"/>
      <c r="G178" s="155"/>
      <c r="H178" s="155"/>
      <c r="I178" s="169">
        <f t="shared" si="1"/>
        <v>0</v>
      </c>
      <c r="J178" s="159"/>
      <c r="K178" s="172"/>
      <c r="L178" s="154"/>
      <c r="M178" s="160"/>
    </row>
    <row r="179" spans="2:13" ht="15" hidden="1" customHeight="1">
      <c r="B179" s="156"/>
      <c r="C179" s="176"/>
      <c r="D179" s="147" t="e">
        <f>+VLOOKUP(C179,AREAS!$A$1:$B$13,2,0)</f>
        <v>#N/A</v>
      </c>
      <c r="E179" s="157"/>
      <c r="F179" s="161"/>
      <c r="G179" s="155"/>
      <c r="H179" s="155"/>
      <c r="I179" s="169">
        <f t="shared" si="1"/>
        <v>0</v>
      </c>
      <c r="J179" s="159"/>
      <c r="K179" s="172"/>
      <c r="L179" s="154"/>
      <c r="M179" s="160"/>
    </row>
    <row r="180" spans="2:13" ht="15" hidden="1" customHeight="1">
      <c r="B180" s="156"/>
      <c r="C180" s="176"/>
      <c r="D180" s="147" t="e">
        <f>+VLOOKUP(C180,AREAS!$A$1:$B$13,2,0)</f>
        <v>#N/A</v>
      </c>
      <c r="E180" s="157"/>
      <c r="F180" s="161"/>
      <c r="G180" s="155"/>
      <c r="H180" s="155"/>
      <c r="I180" s="169">
        <f t="shared" si="1"/>
        <v>0</v>
      </c>
      <c r="J180" s="159"/>
      <c r="K180" s="172"/>
      <c r="L180" s="154"/>
      <c r="M180" s="160"/>
    </row>
    <row r="181" spans="2:13" ht="15" hidden="1" customHeight="1">
      <c r="B181" s="156"/>
      <c r="C181" s="176"/>
      <c r="D181" s="147" t="e">
        <f>+VLOOKUP(C181,AREAS!$A$1:$B$13,2,0)</f>
        <v>#N/A</v>
      </c>
      <c r="E181" s="157"/>
      <c r="F181" s="161"/>
      <c r="G181" s="155"/>
      <c r="H181" s="155"/>
      <c r="I181" s="169">
        <f t="shared" si="1"/>
        <v>0</v>
      </c>
      <c r="J181" s="159"/>
      <c r="K181" s="172"/>
      <c r="L181" s="154"/>
      <c r="M181" s="160"/>
    </row>
    <row r="182" spans="2:13" ht="15" hidden="1" customHeight="1">
      <c r="B182" s="156"/>
      <c r="C182" s="176"/>
      <c r="D182" s="147" t="e">
        <f>+VLOOKUP(C182,AREAS!$A$1:$B$13,2,0)</f>
        <v>#N/A</v>
      </c>
      <c r="E182" s="157"/>
      <c r="F182" s="161"/>
      <c r="G182" s="155"/>
      <c r="H182" s="155"/>
      <c r="I182" s="169">
        <f t="shared" si="1"/>
        <v>0</v>
      </c>
      <c r="J182" s="159"/>
      <c r="K182" s="172"/>
      <c r="L182" s="154"/>
      <c r="M182" s="160"/>
    </row>
    <row r="183" spans="2:13" ht="15" hidden="1" customHeight="1">
      <c r="B183" s="156"/>
      <c r="C183" s="176"/>
      <c r="D183" s="147" t="e">
        <f>+VLOOKUP(C183,AREAS!$A$1:$B$13,2,0)</f>
        <v>#N/A</v>
      </c>
      <c r="E183" s="157"/>
      <c r="F183" s="161"/>
      <c r="G183" s="155"/>
      <c r="H183" s="155"/>
      <c r="I183" s="169">
        <f t="shared" si="1"/>
        <v>0</v>
      </c>
      <c r="J183" s="159"/>
      <c r="K183" s="172"/>
      <c r="L183" s="154"/>
      <c r="M183" s="160"/>
    </row>
    <row r="184" spans="2:13" ht="15" hidden="1" customHeight="1">
      <c r="B184" s="156"/>
      <c r="C184" s="176"/>
      <c r="D184" s="147" t="e">
        <f>+VLOOKUP(C184,AREAS!$A$1:$B$13,2,0)</f>
        <v>#N/A</v>
      </c>
      <c r="E184" s="157"/>
      <c r="F184" s="161"/>
      <c r="G184" s="155"/>
      <c r="H184" s="155"/>
      <c r="I184" s="169">
        <f t="shared" si="1"/>
        <v>0</v>
      </c>
      <c r="J184" s="159"/>
      <c r="K184" s="172"/>
      <c r="L184" s="154"/>
      <c r="M184" s="160"/>
    </row>
    <row r="185" spans="2:13" ht="15" hidden="1" customHeight="1">
      <c r="B185" s="156"/>
      <c r="C185" s="176"/>
      <c r="D185" s="147" t="e">
        <f>+VLOOKUP(C185,AREAS!$A$1:$B$13,2,0)</f>
        <v>#N/A</v>
      </c>
      <c r="E185" s="157"/>
      <c r="F185" s="161"/>
      <c r="G185" s="155"/>
      <c r="H185" s="155"/>
      <c r="I185" s="169">
        <f t="shared" si="1"/>
        <v>0</v>
      </c>
      <c r="J185" s="159"/>
      <c r="K185" s="172"/>
      <c r="L185" s="154"/>
      <c r="M185" s="160"/>
    </row>
    <row r="186" spans="2:13" ht="15" hidden="1" customHeight="1">
      <c r="B186" s="156"/>
      <c r="C186" s="176"/>
      <c r="D186" s="147" t="e">
        <f>+VLOOKUP(C186,AREAS!$A$1:$B$13,2,0)</f>
        <v>#N/A</v>
      </c>
      <c r="E186" s="157"/>
      <c r="F186" s="161"/>
      <c r="G186" s="155"/>
      <c r="H186" s="155"/>
      <c r="I186" s="169">
        <f t="shared" si="1"/>
        <v>0</v>
      </c>
      <c r="J186" s="159"/>
      <c r="K186" s="172"/>
      <c r="L186" s="154"/>
      <c r="M186" s="160"/>
    </row>
    <row r="187" spans="2:13" ht="15" hidden="1" customHeight="1">
      <c r="B187" s="156"/>
      <c r="C187" s="176"/>
      <c r="D187" s="147" t="e">
        <f>+VLOOKUP(C187,AREAS!$A$1:$B$13,2,0)</f>
        <v>#N/A</v>
      </c>
      <c r="E187" s="157"/>
      <c r="F187" s="161"/>
      <c r="G187" s="155"/>
      <c r="H187" s="155"/>
      <c r="I187" s="169">
        <f t="shared" si="1"/>
        <v>0</v>
      </c>
      <c r="J187" s="159"/>
      <c r="K187" s="172"/>
      <c r="L187" s="154"/>
      <c r="M187" s="160"/>
    </row>
    <row r="188" spans="2:13" ht="15" hidden="1" customHeight="1">
      <c r="B188" s="156"/>
      <c r="C188" s="176"/>
      <c r="D188" s="147" t="e">
        <f>+VLOOKUP(C188,AREAS!$A$1:$B$13,2,0)</f>
        <v>#N/A</v>
      </c>
      <c r="E188" s="157"/>
      <c r="F188" s="161"/>
      <c r="G188" s="155"/>
      <c r="H188" s="155"/>
      <c r="I188" s="169">
        <f t="shared" si="1"/>
        <v>0</v>
      </c>
      <c r="J188" s="159"/>
      <c r="K188" s="172"/>
      <c r="L188" s="154"/>
      <c r="M188" s="160"/>
    </row>
    <row r="189" spans="2:13" ht="15" hidden="1" customHeight="1">
      <c r="B189" s="156"/>
      <c r="C189" s="176"/>
      <c r="D189" s="147" t="e">
        <f>+VLOOKUP(C189,AREAS!$A$1:$B$13,2,0)</f>
        <v>#N/A</v>
      </c>
      <c r="E189" s="157"/>
      <c r="F189" s="161"/>
      <c r="G189" s="155"/>
      <c r="H189" s="155"/>
      <c r="I189" s="169">
        <f t="shared" si="1"/>
        <v>0</v>
      </c>
      <c r="J189" s="159"/>
      <c r="K189" s="172"/>
      <c r="L189" s="154"/>
      <c r="M189" s="160"/>
    </row>
    <row r="190" spans="2:13" ht="15" hidden="1" customHeight="1">
      <c r="B190" s="156"/>
      <c r="C190" s="176"/>
      <c r="D190" s="147" t="e">
        <f>+VLOOKUP(C190,AREAS!$A$1:$B$13,2,0)</f>
        <v>#N/A</v>
      </c>
      <c r="E190" s="157"/>
      <c r="F190" s="161"/>
      <c r="G190" s="155"/>
      <c r="H190" s="155"/>
      <c r="I190" s="169">
        <f t="shared" si="1"/>
        <v>0</v>
      </c>
      <c r="J190" s="159"/>
      <c r="K190" s="172"/>
      <c r="L190" s="154"/>
      <c r="M190" s="160"/>
    </row>
    <row r="191" spans="2:13" ht="15" hidden="1" customHeight="1">
      <c r="B191" s="156"/>
      <c r="C191" s="176"/>
      <c r="D191" s="147" t="e">
        <f>+VLOOKUP(C191,AREAS!$A$1:$B$13,2,0)</f>
        <v>#N/A</v>
      </c>
      <c r="E191" s="157"/>
      <c r="F191" s="161"/>
      <c r="G191" s="155"/>
      <c r="H191" s="155"/>
      <c r="I191" s="169">
        <f t="shared" si="1"/>
        <v>0</v>
      </c>
      <c r="J191" s="159"/>
      <c r="K191" s="172"/>
      <c r="L191" s="154"/>
      <c r="M191" s="160"/>
    </row>
    <row r="192" spans="2:13" ht="15" hidden="1" customHeight="1">
      <c r="B192" s="156"/>
      <c r="C192" s="176"/>
      <c r="D192" s="147" t="e">
        <f>+VLOOKUP(C192,AREAS!$A$1:$B$13,2,0)</f>
        <v>#N/A</v>
      </c>
      <c r="E192" s="157"/>
      <c r="F192" s="161"/>
      <c r="G192" s="155"/>
      <c r="H192" s="155"/>
      <c r="I192" s="169">
        <f t="shared" si="1"/>
        <v>0</v>
      </c>
      <c r="J192" s="159"/>
      <c r="K192" s="172"/>
      <c r="L192" s="154"/>
      <c r="M192" s="160"/>
    </row>
    <row r="193" spans="2:13" ht="15" hidden="1" customHeight="1">
      <c r="B193" s="156"/>
      <c r="C193" s="176"/>
      <c r="D193" s="147" t="e">
        <f>+VLOOKUP(C193,AREAS!$A$1:$B$13,2,0)</f>
        <v>#N/A</v>
      </c>
      <c r="E193" s="157"/>
      <c r="F193" s="161"/>
      <c r="G193" s="155"/>
      <c r="H193" s="155"/>
      <c r="I193" s="169">
        <f t="shared" si="1"/>
        <v>0</v>
      </c>
      <c r="J193" s="159"/>
      <c r="K193" s="172"/>
      <c r="L193" s="154"/>
      <c r="M193" s="160"/>
    </row>
    <row r="194" spans="2:13" ht="15" hidden="1" customHeight="1">
      <c r="B194" s="156"/>
      <c r="C194" s="176"/>
      <c r="D194" s="147" t="e">
        <f>+VLOOKUP(C194,AREAS!$A$1:$B$13,2,0)</f>
        <v>#N/A</v>
      </c>
      <c r="E194" s="157"/>
      <c r="F194" s="161"/>
      <c r="G194" s="155"/>
      <c r="H194" s="155"/>
      <c r="I194" s="169">
        <f t="shared" si="1"/>
        <v>0</v>
      </c>
      <c r="J194" s="159"/>
      <c r="K194" s="172"/>
      <c r="L194" s="154"/>
      <c r="M194" s="160"/>
    </row>
    <row r="195" spans="2:13" ht="15" hidden="1" customHeight="1">
      <c r="B195" s="156"/>
      <c r="C195" s="176"/>
      <c r="D195" s="147" t="e">
        <f>+VLOOKUP(C195,AREAS!$A$1:$B$13,2,0)</f>
        <v>#N/A</v>
      </c>
      <c r="E195" s="157"/>
      <c r="F195" s="161"/>
      <c r="G195" s="155"/>
      <c r="H195" s="155"/>
      <c r="I195" s="169">
        <f t="shared" si="1"/>
        <v>0</v>
      </c>
      <c r="J195" s="159"/>
      <c r="K195" s="172"/>
      <c r="L195" s="154"/>
      <c r="M195" s="160"/>
    </row>
    <row r="196" spans="2:13" ht="15" hidden="1" customHeight="1">
      <c r="B196" s="156"/>
      <c r="C196" s="176"/>
      <c r="D196" s="147" t="e">
        <f>+VLOOKUP(C196,AREAS!$A$1:$B$13,2,0)</f>
        <v>#N/A</v>
      </c>
      <c r="E196" s="157"/>
      <c r="F196" s="161"/>
      <c r="G196" s="155"/>
      <c r="H196" s="155"/>
      <c r="I196" s="169">
        <f t="shared" si="1"/>
        <v>0</v>
      </c>
      <c r="J196" s="159"/>
      <c r="K196" s="172"/>
      <c r="L196" s="154"/>
      <c r="M196" s="160"/>
    </row>
    <row r="197" spans="2:13" ht="15" hidden="1" customHeight="1">
      <c r="B197" s="156"/>
      <c r="C197" s="176"/>
      <c r="D197" s="147" t="e">
        <f>+VLOOKUP(C197,AREAS!$A$1:$B$13,2,0)</f>
        <v>#N/A</v>
      </c>
      <c r="E197" s="157"/>
      <c r="F197" s="161"/>
      <c r="G197" s="155"/>
      <c r="H197" s="155"/>
      <c r="I197" s="169">
        <f t="shared" si="1"/>
        <v>0</v>
      </c>
      <c r="J197" s="159"/>
      <c r="K197" s="172"/>
      <c r="L197" s="154"/>
      <c r="M197" s="160"/>
    </row>
    <row r="198" spans="2:13" ht="15" hidden="1" customHeight="1">
      <c r="B198" s="156"/>
      <c r="C198" s="176"/>
      <c r="D198" s="147" t="e">
        <f>+VLOOKUP(C198,AREAS!$A$1:$B$13,2,0)</f>
        <v>#N/A</v>
      </c>
      <c r="E198" s="157"/>
      <c r="F198" s="161"/>
      <c r="G198" s="155"/>
      <c r="H198" s="155"/>
      <c r="I198" s="169">
        <f t="shared" si="1"/>
        <v>0</v>
      </c>
      <c r="J198" s="159"/>
      <c r="K198" s="172"/>
      <c r="L198" s="154"/>
      <c r="M198" s="160"/>
    </row>
    <row r="199" spans="2:13" ht="15" hidden="1" customHeight="1">
      <c r="B199" s="156"/>
      <c r="C199" s="176"/>
      <c r="D199" s="147" t="e">
        <f>+VLOOKUP(C199,AREAS!$A$1:$B$13,2,0)</f>
        <v>#N/A</v>
      </c>
      <c r="E199" s="157"/>
      <c r="F199" s="161"/>
      <c r="G199" s="155"/>
      <c r="H199" s="155"/>
      <c r="I199" s="169">
        <f t="shared" si="1"/>
        <v>0</v>
      </c>
      <c r="J199" s="159"/>
      <c r="K199" s="172"/>
      <c r="L199" s="154"/>
      <c r="M199" s="160"/>
    </row>
    <row r="200" spans="2:13" ht="15" hidden="1" customHeight="1">
      <c r="B200" s="156"/>
      <c r="C200" s="176"/>
      <c r="D200" s="147" t="e">
        <f>+VLOOKUP(C200,AREAS!$A$1:$B$13,2,0)</f>
        <v>#N/A</v>
      </c>
      <c r="E200" s="157"/>
      <c r="F200" s="161"/>
      <c r="G200" s="155"/>
      <c r="H200" s="155"/>
      <c r="I200" s="169">
        <f t="shared" si="1"/>
        <v>0</v>
      </c>
      <c r="J200" s="159"/>
      <c r="K200" s="172"/>
      <c r="L200" s="154"/>
      <c r="M200" s="160"/>
    </row>
    <row r="201" spans="2:13" ht="15" hidden="1" customHeight="1">
      <c r="B201" s="156"/>
      <c r="C201" s="176"/>
      <c r="D201" s="147" t="e">
        <f>+VLOOKUP(C201,AREAS!$A$1:$B$13,2,0)</f>
        <v>#N/A</v>
      </c>
      <c r="E201" s="157"/>
      <c r="F201" s="161"/>
      <c r="G201" s="155"/>
      <c r="H201" s="155"/>
      <c r="I201" s="169">
        <f t="shared" si="1"/>
        <v>0</v>
      </c>
      <c r="J201" s="159"/>
      <c r="K201" s="172"/>
      <c r="L201" s="154"/>
      <c r="M201" s="160"/>
    </row>
    <row r="202" spans="2:13" ht="15" hidden="1" customHeight="1">
      <c r="B202" s="156"/>
      <c r="C202" s="176"/>
      <c r="D202" s="147" t="e">
        <f>+VLOOKUP(C202,AREAS!$A$1:$B$13,2,0)</f>
        <v>#N/A</v>
      </c>
      <c r="E202" s="157"/>
      <c r="F202" s="161"/>
      <c r="G202" s="155"/>
      <c r="H202" s="155"/>
      <c r="I202" s="169">
        <f t="shared" si="1"/>
        <v>0</v>
      </c>
      <c r="J202" s="159"/>
      <c r="K202" s="172"/>
      <c r="L202" s="154"/>
      <c r="M202" s="160"/>
    </row>
    <row r="203" spans="2:13" ht="15" hidden="1" customHeight="1">
      <c r="B203" s="156"/>
      <c r="C203" s="176"/>
      <c r="D203" s="147" t="e">
        <f>+VLOOKUP(C203,AREAS!$A$1:$B$13,2,0)</f>
        <v>#N/A</v>
      </c>
      <c r="E203" s="157"/>
      <c r="F203" s="161"/>
      <c r="G203" s="155"/>
      <c r="H203" s="155"/>
      <c r="I203" s="169">
        <f t="shared" si="1"/>
        <v>0</v>
      </c>
      <c r="J203" s="159"/>
      <c r="K203" s="172"/>
      <c r="L203" s="154"/>
      <c r="M203" s="160"/>
    </row>
    <row r="204" spans="2:13" ht="15" hidden="1" customHeight="1">
      <c r="B204" s="156"/>
      <c r="C204" s="176"/>
      <c r="D204" s="147" t="e">
        <f>+VLOOKUP(C204,AREAS!$A$1:$B$13,2,0)</f>
        <v>#N/A</v>
      </c>
      <c r="E204" s="157"/>
      <c r="F204" s="161"/>
      <c r="G204" s="155"/>
      <c r="H204" s="155"/>
      <c r="I204" s="169">
        <f t="shared" si="1"/>
        <v>0</v>
      </c>
      <c r="J204" s="159"/>
      <c r="K204" s="172"/>
      <c r="L204" s="154"/>
      <c r="M204" s="160"/>
    </row>
    <row r="205" spans="2:13" ht="15" hidden="1" customHeight="1">
      <c r="B205" s="156"/>
      <c r="C205" s="176"/>
      <c r="D205" s="147" t="e">
        <f>+VLOOKUP(C205,AREAS!$A$1:$B$13,2,0)</f>
        <v>#N/A</v>
      </c>
      <c r="E205" s="157"/>
      <c r="F205" s="161"/>
      <c r="G205" s="155"/>
      <c r="H205" s="155"/>
      <c r="I205" s="169">
        <f t="shared" si="1"/>
        <v>0</v>
      </c>
      <c r="J205" s="159"/>
      <c r="K205" s="172"/>
      <c r="L205" s="154"/>
      <c r="M205" s="160"/>
    </row>
    <row r="206" spans="2:13" ht="15" hidden="1" customHeight="1">
      <c r="B206" s="156"/>
      <c r="C206" s="176"/>
      <c r="D206" s="147" t="e">
        <f>+VLOOKUP(C206,AREAS!$A$1:$B$13,2,0)</f>
        <v>#N/A</v>
      </c>
      <c r="E206" s="157"/>
      <c r="F206" s="161"/>
      <c r="G206" s="155"/>
      <c r="H206" s="155"/>
      <c r="I206" s="169">
        <f t="shared" si="1"/>
        <v>0</v>
      </c>
      <c r="J206" s="159"/>
      <c r="K206" s="172"/>
      <c r="L206" s="154"/>
      <c r="M206" s="160"/>
    </row>
    <row r="207" spans="2:13" ht="15" hidden="1" customHeight="1">
      <c r="B207" s="156"/>
      <c r="C207" s="176"/>
      <c r="D207" s="147" t="e">
        <f>+VLOOKUP(C207,AREAS!$A$1:$B$13,2,0)</f>
        <v>#N/A</v>
      </c>
      <c r="E207" s="157"/>
      <c r="F207" s="161"/>
      <c r="G207" s="155"/>
      <c r="H207" s="155"/>
      <c r="I207" s="169">
        <f t="shared" si="1"/>
        <v>0</v>
      </c>
      <c r="J207" s="159"/>
      <c r="K207" s="172"/>
      <c r="L207" s="154"/>
      <c r="M207" s="160"/>
    </row>
    <row r="208" spans="2:13" ht="15" hidden="1" customHeight="1">
      <c r="B208" s="156"/>
      <c r="C208" s="176"/>
      <c r="D208" s="147" t="e">
        <f>+VLOOKUP(C208,AREAS!$A$1:$B$13,2,0)</f>
        <v>#N/A</v>
      </c>
      <c r="E208" s="157"/>
      <c r="F208" s="161"/>
      <c r="G208" s="155"/>
      <c r="H208" s="155"/>
      <c r="I208" s="169">
        <f t="shared" si="1"/>
        <v>0</v>
      </c>
      <c r="J208" s="159"/>
      <c r="K208" s="172"/>
      <c r="L208" s="154"/>
      <c r="M208" s="160"/>
    </row>
    <row r="209" spans="2:13" ht="15" hidden="1" customHeight="1">
      <c r="B209" s="156"/>
      <c r="C209" s="176"/>
      <c r="D209" s="147" t="e">
        <f>+VLOOKUP(C209,AREAS!$A$1:$B$13,2,0)</f>
        <v>#N/A</v>
      </c>
      <c r="E209" s="157"/>
      <c r="F209" s="161"/>
      <c r="G209" s="155"/>
      <c r="H209" s="155"/>
      <c r="I209" s="169">
        <f t="shared" si="1"/>
        <v>0</v>
      </c>
      <c r="J209" s="159"/>
      <c r="K209" s="172"/>
      <c r="L209" s="154"/>
      <c r="M209" s="160"/>
    </row>
    <row r="210" spans="2:13" ht="15" hidden="1" customHeight="1">
      <c r="B210" s="156"/>
      <c r="C210" s="176"/>
      <c r="D210" s="147" t="e">
        <f>+VLOOKUP(C210,AREAS!$A$1:$B$13,2,0)</f>
        <v>#N/A</v>
      </c>
      <c r="E210" s="157"/>
      <c r="F210" s="161"/>
      <c r="G210" s="155"/>
      <c r="H210" s="155"/>
      <c r="I210" s="169">
        <f t="shared" si="1"/>
        <v>0</v>
      </c>
      <c r="J210" s="159"/>
      <c r="K210" s="172"/>
      <c r="L210" s="154"/>
      <c r="M210" s="160"/>
    </row>
    <row r="211" spans="2:13" ht="15" hidden="1" customHeight="1">
      <c r="B211" s="156"/>
      <c r="C211" s="176"/>
      <c r="D211" s="147" t="e">
        <f>+VLOOKUP(C211,AREAS!$A$1:$B$13,2,0)</f>
        <v>#N/A</v>
      </c>
      <c r="E211" s="157"/>
      <c r="F211" s="161"/>
      <c r="G211" s="155"/>
      <c r="H211" s="155"/>
      <c r="I211" s="169">
        <f t="shared" si="1"/>
        <v>0</v>
      </c>
      <c r="J211" s="159"/>
      <c r="K211" s="172"/>
      <c r="L211" s="154"/>
      <c r="M211" s="160"/>
    </row>
    <row r="212" spans="2:13" ht="15" hidden="1" customHeight="1">
      <c r="B212" s="156"/>
      <c r="C212" s="176"/>
      <c r="D212" s="147" t="e">
        <f>+VLOOKUP(C212,AREAS!$A$1:$B$13,2,0)</f>
        <v>#N/A</v>
      </c>
      <c r="E212" s="157"/>
      <c r="F212" s="161"/>
      <c r="G212" s="155"/>
      <c r="H212" s="155"/>
      <c r="I212" s="169">
        <f t="shared" si="1"/>
        <v>0</v>
      </c>
      <c r="J212" s="159"/>
      <c r="K212" s="172"/>
      <c r="L212" s="154"/>
      <c r="M212" s="160"/>
    </row>
    <row r="213" spans="2:13" ht="15" hidden="1" customHeight="1">
      <c r="B213" s="156"/>
      <c r="C213" s="176"/>
      <c r="D213" s="147" t="e">
        <f>+VLOOKUP(C213,AREAS!$A$1:$B$13,2,0)</f>
        <v>#N/A</v>
      </c>
      <c r="E213" s="157"/>
      <c r="F213" s="161"/>
      <c r="G213" s="155"/>
      <c r="H213" s="155"/>
      <c r="I213" s="169">
        <f t="shared" si="1"/>
        <v>0</v>
      </c>
      <c r="J213" s="159"/>
      <c r="K213" s="172"/>
      <c r="L213" s="154"/>
      <c r="M213" s="160"/>
    </row>
    <row r="214" spans="2:13" ht="15" hidden="1" customHeight="1">
      <c r="B214" s="156"/>
      <c r="C214" s="176"/>
      <c r="D214" s="147" t="e">
        <f>+VLOOKUP(C214,AREAS!$A$1:$B$13,2,0)</f>
        <v>#N/A</v>
      </c>
      <c r="E214" s="157"/>
      <c r="F214" s="161"/>
      <c r="G214" s="155"/>
      <c r="H214" s="155"/>
      <c r="I214" s="169">
        <f t="shared" si="1"/>
        <v>0</v>
      </c>
      <c r="J214" s="159"/>
      <c r="K214" s="172"/>
      <c r="L214" s="154"/>
      <c r="M214" s="160"/>
    </row>
    <row r="215" spans="2:13" ht="15" hidden="1" customHeight="1">
      <c r="B215" s="156"/>
      <c r="C215" s="176"/>
      <c r="D215" s="147" t="e">
        <f>+VLOOKUP(C215,AREAS!$A$1:$B$13,2,0)</f>
        <v>#N/A</v>
      </c>
      <c r="E215" s="157"/>
      <c r="F215" s="161"/>
      <c r="G215" s="155"/>
      <c r="H215" s="155"/>
      <c r="I215" s="169">
        <f t="shared" si="1"/>
        <v>0</v>
      </c>
      <c r="J215" s="159"/>
      <c r="K215" s="172"/>
      <c r="L215" s="154"/>
      <c r="M215" s="160"/>
    </row>
    <row r="216" spans="2:13" ht="15" hidden="1" customHeight="1">
      <c r="B216" s="156"/>
      <c r="C216" s="176"/>
      <c r="D216" s="147" t="e">
        <f>+VLOOKUP(C216,AREAS!$A$1:$B$13,2,0)</f>
        <v>#N/A</v>
      </c>
      <c r="E216" s="157"/>
      <c r="F216" s="161"/>
      <c r="G216" s="155"/>
      <c r="H216" s="155"/>
      <c r="I216" s="169">
        <f t="shared" si="1"/>
        <v>0</v>
      </c>
      <c r="J216" s="159"/>
      <c r="K216" s="172"/>
      <c r="L216" s="154"/>
      <c r="M216" s="160"/>
    </row>
    <row r="217" spans="2:13" ht="15" hidden="1" customHeight="1">
      <c r="B217" s="156"/>
      <c r="C217" s="176"/>
      <c r="D217" s="147" t="e">
        <f>+VLOOKUP(C217,AREAS!$A$1:$B$13,2,0)</f>
        <v>#N/A</v>
      </c>
      <c r="E217" s="157"/>
      <c r="F217" s="161"/>
      <c r="G217" s="155"/>
      <c r="H217" s="155"/>
      <c r="I217" s="169">
        <f t="shared" si="1"/>
        <v>0</v>
      </c>
      <c r="J217" s="159"/>
      <c r="K217" s="172"/>
      <c r="L217" s="154"/>
      <c r="M217" s="160"/>
    </row>
    <row r="218" spans="2:13" ht="15" hidden="1" customHeight="1">
      <c r="B218" s="156"/>
      <c r="C218" s="176"/>
      <c r="D218" s="147" t="e">
        <f>+VLOOKUP(C218,AREAS!$A$1:$B$13,2,0)</f>
        <v>#N/A</v>
      </c>
      <c r="E218" s="157"/>
      <c r="F218" s="161"/>
      <c r="G218" s="155"/>
      <c r="H218" s="155"/>
      <c r="I218" s="169">
        <f t="shared" si="1"/>
        <v>0</v>
      </c>
      <c r="J218" s="159"/>
      <c r="K218" s="172"/>
      <c r="L218" s="154"/>
      <c r="M218" s="160"/>
    </row>
    <row r="219" spans="2:13" ht="15" hidden="1" customHeight="1">
      <c r="B219" s="156"/>
      <c r="C219" s="176"/>
      <c r="D219" s="147" t="e">
        <f>+VLOOKUP(C219,AREAS!$A$1:$B$13,2,0)</f>
        <v>#N/A</v>
      </c>
      <c r="E219" s="157"/>
      <c r="F219" s="161"/>
      <c r="G219" s="155"/>
      <c r="H219" s="155"/>
      <c r="I219" s="169">
        <f t="shared" si="1"/>
        <v>0</v>
      </c>
      <c r="J219" s="159"/>
      <c r="K219" s="172"/>
      <c r="L219" s="154"/>
      <c r="M219" s="160"/>
    </row>
    <row r="220" spans="2:13" ht="15" hidden="1" customHeight="1">
      <c r="B220" s="156"/>
      <c r="C220" s="176"/>
      <c r="D220" s="147" t="e">
        <f>+VLOOKUP(C220,AREAS!$A$1:$B$13,2,0)</f>
        <v>#N/A</v>
      </c>
      <c r="E220" s="157"/>
      <c r="F220" s="161"/>
      <c r="G220" s="155"/>
      <c r="H220" s="155"/>
      <c r="I220" s="169">
        <f t="shared" si="1"/>
        <v>0</v>
      </c>
      <c r="J220" s="159"/>
      <c r="K220" s="172"/>
      <c r="L220" s="154"/>
      <c r="M220" s="160"/>
    </row>
    <row r="221" spans="2:13" ht="15" hidden="1" customHeight="1">
      <c r="B221" s="156"/>
      <c r="C221" s="176"/>
      <c r="D221" s="147" t="e">
        <f>+VLOOKUP(C221,AREAS!$A$1:$B$13,2,0)</f>
        <v>#N/A</v>
      </c>
      <c r="E221" s="157"/>
      <c r="F221" s="161"/>
      <c r="G221" s="155"/>
      <c r="H221" s="155"/>
      <c r="I221" s="169">
        <f t="shared" si="1"/>
        <v>0</v>
      </c>
      <c r="J221" s="159"/>
      <c r="K221" s="172"/>
      <c r="L221" s="154"/>
      <c r="M221" s="160"/>
    </row>
    <row r="222" spans="2:13" ht="15" hidden="1" customHeight="1">
      <c r="B222" s="156"/>
      <c r="C222" s="176"/>
      <c r="D222" s="147" t="e">
        <f>+VLOOKUP(C222,AREAS!$A$1:$B$13,2,0)</f>
        <v>#N/A</v>
      </c>
      <c r="E222" s="157"/>
      <c r="F222" s="161"/>
      <c r="G222" s="155"/>
      <c r="H222" s="155"/>
      <c r="I222" s="169">
        <f t="shared" si="1"/>
        <v>0</v>
      </c>
      <c r="J222" s="159"/>
      <c r="K222" s="172"/>
      <c r="L222" s="154"/>
      <c r="M222" s="160"/>
    </row>
    <row r="223" spans="2:13" ht="15" hidden="1" customHeight="1">
      <c r="B223" s="156"/>
      <c r="C223" s="176"/>
      <c r="D223" s="147" t="e">
        <f>+VLOOKUP(C223,AREAS!$A$1:$B$13,2,0)</f>
        <v>#N/A</v>
      </c>
      <c r="E223" s="157"/>
      <c r="F223" s="161"/>
      <c r="G223" s="155"/>
      <c r="H223" s="155"/>
      <c r="I223" s="169">
        <f t="shared" si="1"/>
        <v>0</v>
      </c>
      <c r="J223" s="159"/>
      <c r="K223" s="172"/>
      <c r="L223" s="154"/>
      <c r="M223" s="160"/>
    </row>
    <row r="224" spans="2:13" ht="15" hidden="1" customHeight="1">
      <c r="B224" s="156"/>
      <c r="C224" s="176"/>
      <c r="D224" s="147" t="e">
        <f>+VLOOKUP(C224,AREAS!$A$1:$B$13,2,0)</f>
        <v>#N/A</v>
      </c>
      <c r="E224" s="157"/>
      <c r="F224" s="161"/>
      <c r="G224" s="155"/>
      <c r="H224" s="155"/>
      <c r="I224" s="169">
        <f t="shared" si="1"/>
        <v>0</v>
      </c>
      <c r="J224" s="159"/>
      <c r="K224" s="172"/>
      <c r="L224" s="154"/>
      <c r="M224" s="160"/>
    </row>
    <row r="225" spans="2:13" ht="15" hidden="1" customHeight="1">
      <c r="B225" s="156"/>
      <c r="C225" s="176"/>
      <c r="D225" s="147" t="e">
        <f>+VLOOKUP(C225,AREAS!$A$1:$B$13,2,0)</f>
        <v>#N/A</v>
      </c>
      <c r="E225" s="157"/>
      <c r="F225" s="161"/>
      <c r="G225" s="155"/>
      <c r="H225" s="155"/>
      <c r="I225" s="169">
        <f t="shared" si="1"/>
        <v>0</v>
      </c>
      <c r="J225" s="159"/>
      <c r="K225" s="172"/>
      <c r="L225" s="154"/>
      <c r="M225" s="160"/>
    </row>
    <row r="226" spans="2:13" ht="15" hidden="1" customHeight="1">
      <c r="B226" s="156"/>
      <c r="C226" s="176"/>
      <c r="D226" s="147" t="e">
        <f>+VLOOKUP(C226,AREAS!$A$1:$B$13,2,0)</f>
        <v>#N/A</v>
      </c>
      <c r="E226" s="157"/>
      <c r="F226" s="161"/>
      <c r="G226" s="155"/>
      <c r="H226" s="155"/>
      <c r="I226" s="169">
        <f t="shared" si="1"/>
        <v>0</v>
      </c>
      <c r="J226" s="159"/>
      <c r="K226" s="172"/>
      <c r="L226" s="154"/>
      <c r="M226" s="160"/>
    </row>
    <row r="227" spans="2:13" ht="15" hidden="1" customHeight="1">
      <c r="B227" s="156"/>
      <c r="C227" s="176"/>
      <c r="D227" s="147" t="e">
        <f>+VLOOKUP(C227,AREAS!$A$1:$B$13,2,0)</f>
        <v>#N/A</v>
      </c>
      <c r="E227" s="157"/>
      <c r="F227" s="161"/>
      <c r="G227" s="155"/>
      <c r="H227" s="155"/>
      <c r="I227" s="169">
        <f t="shared" si="1"/>
        <v>0</v>
      </c>
      <c r="J227" s="159"/>
      <c r="K227" s="172"/>
      <c r="L227" s="154"/>
      <c r="M227" s="160"/>
    </row>
    <row r="228" spans="2:13" ht="15" hidden="1" customHeight="1">
      <c r="B228" s="156"/>
      <c r="C228" s="176"/>
      <c r="D228" s="147" t="e">
        <f>+VLOOKUP(C228,AREAS!$A$1:$B$13,2,0)</f>
        <v>#N/A</v>
      </c>
      <c r="E228" s="157"/>
      <c r="F228" s="161"/>
      <c r="G228" s="155"/>
      <c r="H228" s="155"/>
      <c r="I228" s="169">
        <f t="shared" si="1"/>
        <v>0</v>
      </c>
      <c r="J228" s="159"/>
      <c r="K228" s="172"/>
      <c r="L228" s="154"/>
      <c r="M228" s="160"/>
    </row>
    <row r="229" spans="2:13" ht="15" hidden="1" customHeight="1">
      <c r="B229" s="156"/>
      <c r="C229" s="176"/>
      <c r="D229" s="147" t="e">
        <f>+VLOOKUP(C229,AREAS!$A$1:$B$13,2,0)</f>
        <v>#N/A</v>
      </c>
      <c r="E229" s="157"/>
      <c r="F229" s="161"/>
      <c r="G229" s="155"/>
      <c r="H229" s="155"/>
      <c r="I229" s="169">
        <f t="shared" si="1"/>
        <v>0</v>
      </c>
      <c r="J229" s="159"/>
      <c r="K229" s="172"/>
      <c r="L229" s="154"/>
      <c r="M229" s="160"/>
    </row>
    <row r="230" spans="2:13" ht="15" hidden="1" customHeight="1">
      <c r="B230" s="156"/>
      <c r="C230" s="176"/>
      <c r="D230" s="147" t="e">
        <f>+VLOOKUP(C230,AREAS!$A$1:$B$13,2,0)</f>
        <v>#N/A</v>
      </c>
      <c r="E230" s="157"/>
      <c r="F230" s="161"/>
      <c r="G230" s="155"/>
      <c r="H230" s="155"/>
      <c r="I230" s="169">
        <f t="shared" si="1"/>
        <v>0</v>
      </c>
      <c r="J230" s="159"/>
      <c r="K230" s="172"/>
      <c r="L230" s="154"/>
      <c r="M230" s="160"/>
    </row>
    <row r="231" spans="2:13" ht="15" hidden="1" customHeight="1">
      <c r="B231" s="156"/>
      <c r="C231" s="176"/>
      <c r="D231" s="147" t="e">
        <f>+VLOOKUP(C231,AREAS!$A$1:$B$13,2,0)</f>
        <v>#N/A</v>
      </c>
      <c r="E231" s="157"/>
      <c r="F231" s="161"/>
      <c r="G231" s="155"/>
      <c r="H231" s="155"/>
      <c r="I231" s="169">
        <f t="shared" si="1"/>
        <v>0</v>
      </c>
      <c r="J231" s="159"/>
      <c r="K231" s="172"/>
      <c r="L231" s="154"/>
      <c r="M231" s="160"/>
    </row>
    <row r="232" spans="2:13" ht="15" hidden="1" customHeight="1">
      <c r="B232" s="156"/>
      <c r="C232" s="176"/>
      <c r="D232" s="147" t="e">
        <f>+VLOOKUP(C232,AREAS!$A$1:$B$13,2,0)</f>
        <v>#N/A</v>
      </c>
      <c r="E232" s="157"/>
      <c r="F232" s="161"/>
      <c r="G232" s="155"/>
      <c r="H232" s="155"/>
      <c r="I232" s="169">
        <f t="shared" si="1"/>
        <v>0</v>
      </c>
      <c r="J232" s="159"/>
      <c r="K232" s="172"/>
      <c r="L232" s="154"/>
      <c r="M232" s="160"/>
    </row>
    <row r="233" spans="2:13" ht="15" hidden="1" customHeight="1">
      <c r="B233" s="156"/>
      <c r="C233" s="176"/>
      <c r="D233" s="147" t="e">
        <f>+VLOOKUP(C233,AREAS!$A$1:$B$13,2,0)</f>
        <v>#N/A</v>
      </c>
      <c r="E233" s="157"/>
      <c r="F233" s="161"/>
      <c r="G233" s="155"/>
      <c r="H233" s="155"/>
      <c r="I233" s="169">
        <f t="shared" si="1"/>
        <v>0</v>
      </c>
      <c r="J233" s="159"/>
      <c r="K233" s="172"/>
      <c r="L233" s="154"/>
      <c r="M233" s="160"/>
    </row>
    <row r="234" spans="2:13" ht="15" hidden="1" customHeight="1">
      <c r="B234" s="156"/>
      <c r="C234" s="176"/>
      <c r="D234" s="147" t="e">
        <f>+VLOOKUP(C234,AREAS!$A$1:$B$13,2,0)</f>
        <v>#N/A</v>
      </c>
      <c r="E234" s="157"/>
      <c r="F234" s="161"/>
      <c r="G234" s="155"/>
      <c r="H234" s="155"/>
      <c r="I234" s="169">
        <f t="shared" si="1"/>
        <v>0</v>
      </c>
      <c r="J234" s="159"/>
      <c r="K234" s="172"/>
      <c r="L234" s="154"/>
      <c r="M234" s="160"/>
    </row>
    <row r="235" spans="2:13" ht="15" hidden="1" customHeight="1">
      <c r="B235" s="156"/>
      <c r="C235" s="176"/>
      <c r="D235" s="147" t="e">
        <f>+VLOOKUP(C235,AREAS!$A$1:$B$13,2,0)</f>
        <v>#N/A</v>
      </c>
      <c r="E235" s="157"/>
      <c r="F235" s="161"/>
      <c r="G235" s="155"/>
      <c r="H235" s="155"/>
      <c r="I235" s="169">
        <f t="shared" si="1"/>
        <v>0</v>
      </c>
      <c r="J235" s="159"/>
      <c r="K235" s="172"/>
      <c r="L235" s="154"/>
      <c r="M235" s="160"/>
    </row>
    <row r="236" spans="2:13" ht="15" hidden="1" customHeight="1">
      <c r="B236" s="156"/>
      <c r="C236" s="176"/>
      <c r="D236" s="147" t="e">
        <f>+VLOOKUP(C236,AREAS!$A$1:$B$13,2,0)</f>
        <v>#N/A</v>
      </c>
      <c r="E236" s="157"/>
      <c r="F236" s="161"/>
      <c r="G236" s="155"/>
      <c r="H236" s="155"/>
      <c r="I236" s="169">
        <f t="shared" si="1"/>
        <v>0</v>
      </c>
      <c r="J236" s="159"/>
      <c r="K236" s="172"/>
      <c r="L236" s="154"/>
      <c r="M236" s="160"/>
    </row>
    <row r="237" spans="2:13" ht="15" hidden="1" customHeight="1">
      <c r="B237" s="156"/>
      <c r="C237" s="176"/>
      <c r="D237" s="147" t="e">
        <f>+VLOOKUP(C237,AREAS!$A$1:$B$13,2,0)</f>
        <v>#N/A</v>
      </c>
      <c r="E237" s="157"/>
      <c r="F237" s="161"/>
      <c r="G237" s="155"/>
      <c r="H237" s="155"/>
      <c r="I237" s="169">
        <f t="shared" si="1"/>
        <v>0</v>
      </c>
      <c r="J237" s="159"/>
      <c r="K237" s="172"/>
      <c r="L237" s="154"/>
      <c r="M237" s="160"/>
    </row>
    <row r="238" spans="2:13" ht="15" hidden="1" customHeight="1">
      <c r="B238" s="156"/>
      <c r="C238" s="176"/>
      <c r="D238" s="147" t="e">
        <f>+VLOOKUP(C238,AREAS!$A$1:$B$13,2,0)</f>
        <v>#N/A</v>
      </c>
      <c r="E238" s="157"/>
      <c r="F238" s="161"/>
      <c r="G238" s="155"/>
      <c r="H238" s="155"/>
      <c r="I238" s="169">
        <f t="shared" si="1"/>
        <v>0</v>
      </c>
      <c r="J238" s="159"/>
      <c r="K238" s="172"/>
      <c r="L238" s="154"/>
      <c r="M238" s="160"/>
    </row>
    <row r="239" spans="2:13" ht="15" hidden="1" customHeight="1">
      <c r="B239" s="156"/>
      <c r="C239" s="176"/>
      <c r="D239" s="147" t="e">
        <f>+VLOOKUP(C239,AREAS!$A$1:$B$13,2,0)</f>
        <v>#N/A</v>
      </c>
      <c r="E239" s="157"/>
      <c r="F239" s="161"/>
      <c r="G239" s="155"/>
      <c r="H239" s="155"/>
      <c r="I239" s="169">
        <f t="shared" si="1"/>
        <v>0</v>
      </c>
      <c r="J239" s="159"/>
      <c r="K239" s="172"/>
      <c r="L239" s="154"/>
      <c r="M239" s="160"/>
    </row>
    <row r="240" spans="2:13" ht="15" hidden="1" customHeight="1">
      <c r="B240" s="156"/>
      <c r="C240" s="176"/>
      <c r="D240" s="147" t="e">
        <f>+VLOOKUP(C240,AREAS!$A$1:$B$13,2,0)</f>
        <v>#N/A</v>
      </c>
      <c r="E240" s="157"/>
      <c r="F240" s="161"/>
      <c r="G240" s="155"/>
      <c r="H240" s="155"/>
      <c r="I240" s="169">
        <f t="shared" si="1"/>
        <v>0</v>
      </c>
      <c r="J240" s="159"/>
      <c r="K240" s="172"/>
      <c r="L240" s="154"/>
      <c r="M240" s="160"/>
    </row>
    <row r="241" spans="2:13" ht="15" hidden="1" customHeight="1">
      <c r="B241" s="156"/>
      <c r="C241" s="176"/>
      <c r="D241" s="147" t="e">
        <f>+VLOOKUP(C241,AREAS!$A$1:$B$13,2,0)</f>
        <v>#N/A</v>
      </c>
      <c r="E241" s="157"/>
      <c r="F241" s="161"/>
      <c r="G241" s="155"/>
      <c r="H241" s="155"/>
      <c r="I241" s="169">
        <f t="shared" si="1"/>
        <v>0</v>
      </c>
      <c r="J241" s="159"/>
      <c r="K241" s="172"/>
      <c r="L241" s="154"/>
      <c r="M241" s="160"/>
    </row>
    <row r="242" spans="2:13" ht="15" hidden="1" customHeight="1">
      <c r="B242" s="156"/>
      <c r="C242" s="176"/>
      <c r="D242" s="147" t="e">
        <f>+VLOOKUP(C242,AREAS!$A$1:$B$13,2,0)</f>
        <v>#N/A</v>
      </c>
      <c r="E242" s="157"/>
      <c r="F242" s="161"/>
      <c r="G242" s="155"/>
      <c r="H242" s="155"/>
      <c r="I242" s="169">
        <f t="shared" si="1"/>
        <v>0</v>
      </c>
      <c r="J242" s="159"/>
      <c r="K242" s="172"/>
      <c r="L242" s="154"/>
      <c r="M242" s="160"/>
    </row>
    <row r="243" spans="2:13" ht="15" hidden="1" customHeight="1">
      <c r="B243" s="156"/>
      <c r="C243" s="176"/>
      <c r="D243" s="147" t="e">
        <f>+VLOOKUP(C243,AREAS!$A$1:$B$13,2,0)</f>
        <v>#N/A</v>
      </c>
      <c r="E243" s="157"/>
      <c r="F243" s="161"/>
      <c r="G243" s="155"/>
      <c r="H243" s="155"/>
      <c r="I243" s="169">
        <f t="shared" si="1"/>
        <v>0</v>
      </c>
      <c r="J243" s="159"/>
      <c r="K243" s="172"/>
      <c r="L243" s="154"/>
      <c r="M243" s="160"/>
    </row>
    <row r="244" spans="2:13" ht="15" hidden="1" customHeight="1">
      <c r="B244" s="156"/>
      <c r="C244" s="176"/>
      <c r="D244" s="147" t="e">
        <f>+VLOOKUP(C244,AREAS!$A$1:$B$13,2,0)</f>
        <v>#N/A</v>
      </c>
      <c r="E244" s="157"/>
      <c r="F244" s="161"/>
      <c r="G244" s="155"/>
      <c r="H244" s="155"/>
      <c r="I244" s="169">
        <f t="shared" si="1"/>
        <v>0</v>
      </c>
      <c r="J244" s="159"/>
      <c r="K244" s="172"/>
      <c r="L244" s="154"/>
      <c r="M244" s="160"/>
    </row>
    <row r="245" spans="2:13" ht="15" hidden="1" customHeight="1">
      <c r="B245" s="156"/>
      <c r="C245" s="176"/>
      <c r="D245" s="147" t="e">
        <f>+VLOOKUP(C245,AREAS!$A$1:$B$13,2,0)</f>
        <v>#N/A</v>
      </c>
      <c r="E245" s="157"/>
      <c r="F245" s="161"/>
      <c r="G245" s="155"/>
      <c r="H245" s="155"/>
      <c r="I245" s="169">
        <f t="shared" si="1"/>
        <v>0</v>
      </c>
      <c r="J245" s="159"/>
      <c r="K245" s="172"/>
      <c r="L245" s="154"/>
      <c r="M245" s="160"/>
    </row>
    <row r="246" spans="2:13" ht="15" hidden="1" customHeight="1">
      <c r="B246" s="156"/>
      <c r="C246" s="176"/>
      <c r="D246" s="147" t="e">
        <f>+VLOOKUP(C246,AREAS!$A$1:$B$13,2,0)</f>
        <v>#N/A</v>
      </c>
      <c r="E246" s="157"/>
      <c r="F246" s="161"/>
      <c r="G246" s="155"/>
      <c r="H246" s="155"/>
      <c r="I246" s="169">
        <f t="shared" si="1"/>
        <v>0</v>
      </c>
      <c r="J246" s="159"/>
      <c r="K246" s="172"/>
      <c r="L246" s="154"/>
      <c r="M246" s="160"/>
    </row>
    <row r="247" spans="2:13" ht="15" hidden="1" customHeight="1">
      <c r="B247" s="156"/>
      <c r="C247" s="176"/>
      <c r="D247" s="147" t="e">
        <f>+VLOOKUP(C247,AREAS!$A$1:$B$13,2,0)</f>
        <v>#N/A</v>
      </c>
      <c r="E247" s="157"/>
      <c r="F247" s="161"/>
      <c r="G247" s="155"/>
      <c r="H247" s="155"/>
      <c r="I247" s="169">
        <f t="shared" si="1"/>
        <v>0</v>
      </c>
      <c r="J247" s="159"/>
      <c r="K247" s="172"/>
      <c r="L247" s="154"/>
      <c r="M247" s="160"/>
    </row>
    <row r="248" spans="2:13" ht="15" hidden="1" customHeight="1">
      <c r="B248" s="156"/>
      <c r="C248" s="176"/>
      <c r="D248" s="147" t="e">
        <f>+VLOOKUP(C248,AREAS!$A$1:$B$13,2,0)</f>
        <v>#N/A</v>
      </c>
      <c r="E248" s="157"/>
      <c r="F248" s="161"/>
      <c r="G248" s="155"/>
      <c r="H248" s="155"/>
      <c r="I248" s="169">
        <f t="shared" si="1"/>
        <v>0</v>
      </c>
      <c r="J248" s="159"/>
      <c r="K248" s="172"/>
      <c r="L248" s="154"/>
      <c r="M248" s="160"/>
    </row>
    <row r="249" spans="2:13" ht="15" hidden="1" customHeight="1">
      <c r="B249" s="156"/>
      <c r="C249" s="176"/>
      <c r="D249" s="147" t="e">
        <f>+VLOOKUP(C249,AREAS!$A$1:$B$13,2,0)</f>
        <v>#N/A</v>
      </c>
      <c r="E249" s="157"/>
      <c r="F249" s="161"/>
      <c r="G249" s="155"/>
      <c r="H249" s="155"/>
      <c r="I249" s="169">
        <f t="shared" si="1"/>
        <v>0</v>
      </c>
      <c r="J249" s="159"/>
      <c r="K249" s="172"/>
      <c r="L249" s="154"/>
      <c r="M249" s="160"/>
    </row>
    <row r="250" spans="2:13" ht="15" hidden="1" customHeight="1">
      <c r="B250" s="156"/>
      <c r="C250" s="176"/>
      <c r="D250" s="147" t="e">
        <f>+VLOOKUP(C250,AREAS!$A$1:$B$13,2,0)</f>
        <v>#N/A</v>
      </c>
      <c r="E250" s="157"/>
      <c r="F250" s="161"/>
      <c r="G250" s="155"/>
      <c r="H250" s="155"/>
      <c r="I250" s="169">
        <f t="shared" si="1"/>
        <v>0</v>
      </c>
      <c r="J250" s="159"/>
      <c r="K250" s="172"/>
      <c r="L250" s="154"/>
      <c r="M250" s="160"/>
    </row>
    <row r="251" spans="2:13" ht="15" hidden="1" customHeight="1">
      <c r="B251" s="156"/>
      <c r="C251" s="176"/>
      <c r="D251" s="147" t="e">
        <f>+VLOOKUP(C251,AREAS!$A$1:$B$13,2,0)</f>
        <v>#N/A</v>
      </c>
      <c r="E251" s="157"/>
      <c r="F251" s="161"/>
      <c r="G251" s="155"/>
      <c r="H251" s="155"/>
      <c r="I251" s="169">
        <f t="shared" si="1"/>
        <v>0</v>
      </c>
      <c r="J251" s="159"/>
      <c r="K251" s="172"/>
      <c r="L251" s="154"/>
      <c r="M251" s="160"/>
    </row>
    <row r="252" spans="2:13" ht="15" hidden="1" customHeight="1">
      <c r="B252" s="156"/>
      <c r="C252" s="176"/>
      <c r="D252" s="147" t="e">
        <f>+VLOOKUP(C252,AREAS!$A$1:$B$13,2,0)</f>
        <v>#N/A</v>
      </c>
      <c r="E252" s="157"/>
      <c r="F252" s="161"/>
      <c r="G252" s="155"/>
      <c r="H252" s="155"/>
      <c r="I252" s="169">
        <f t="shared" si="1"/>
        <v>0</v>
      </c>
      <c r="J252" s="159"/>
      <c r="K252" s="172"/>
      <c r="L252" s="154"/>
      <c r="M252" s="160"/>
    </row>
    <row r="253" spans="2:13" ht="15" hidden="1" customHeight="1">
      <c r="B253" s="156"/>
      <c r="C253" s="176"/>
      <c r="D253" s="147" t="e">
        <f>+VLOOKUP(C253,AREAS!$A$1:$B$13,2,0)</f>
        <v>#N/A</v>
      </c>
      <c r="E253" s="157"/>
      <c r="F253" s="161"/>
      <c r="G253" s="155"/>
      <c r="H253" s="155"/>
      <c r="I253" s="169">
        <f t="shared" si="1"/>
        <v>0</v>
      </c>
      <c r="J253" s="159"/>
      <c r="K253" s="172"/>
      <c r="L253" s="154"/>
      <c r="M253" s="160"/>
    </row>
    <row r="254" spans="2:13" ht="15" hidden="1" customHeight="1">
      <c r="B254" s="156"/>
      <c r="C254" s="176"/>
      <c r="D254" s="147" t="e">
        <f>+VLOOKUP(C254,AREAS!$A$1:$B$13,2,0)</f>
        <v>#N/A</v>
      </c>
      <c r="E254" s="157"/>
      <c r="F254" s="161"/>
      <c r="G254" s="155"/>
      <c r="H254" s="155"/>
      <c r="I254" s="169">
        <f t="shared" si="1"/>
        <v>0</v>
      </c>
      <c r="J254" s="159"/>
      <c r="K254" s="172"/>
      <c r="L254" s="154"/>
      <c r="M254" s="160"/>
    </row>
    <row r="255" spans="2:13" ht="15" hidden="1" customHeight="1">
      <c r="B255" s="156"/>
      <c r="C255" s="176"/>
      <c r="D255" s="147" t="e">
        <f>+VLOOKUP(C255,AREAS!$A$1:$B$13,2,0)</f>
        <v>#N/A</v>
      </c>
      <c r="E255" s="157"/>
      <c r="F255" s="161"/>
      <c r="G255" s="155"/>
      <c r="H255" s="155"/>
      <c r="I255" s="169">
        <f t="shared" si="1"/>
        <v>0</v>
      </c>
      <c r="J255" s="159"/>
      <c r="K255" s="172"/>
      <c r="L255" s="154"/>
      <c r="M255" s="160"/>
    </row>
    <row r="256" spans="2:13" ht="15" hidden="1" customHeight="1">
      <c r="B256" s="156"/>
      <c r="C256" s="176"/>
      <c r="D256" s="147" t="e">
        <f>+VLOOKUP(C256,AREAS!$A$1:$B$13,2,0)</f>
        <v>#N/A</v>
      </c>
      <c r="E256" s="157"/>
      <c r="F256" s="161"/>
      <c r="G256" s="155"/>
      <c r="H256" s="155"/>
      <c r="I256" s="169">
        <f t="shared" si="1"/>
        <v>0</v>
      </c>
      <c r="J256" s="159"/>
      <c r="K256" s="172"/>
      <c r="L256" s="154"/>
      <c r="M256" s="160"/>
    </row>
    <row r="257" spans="2:13" ht="15" hidden="1" customHeight="1">
      <c r="B257" s="156"/>
      <c r="C257" s="176"/>
      <c r="D257" s="147" t="e">
        <f>+VLOOKUP(C257,AREAS!$A$1:$B$13,2,0)</f>
        <v>#N/A</v>
      </c>
      <c r="E257" s="157"/>
      <c r="F257" s="161"/>
      <c r="G257" s="155"/>
      <c r="H257" s="155"/>
      <c r="I257" s="169">
        <f t="shared" si="1"/>
        <v>0</v>
      </c>
      <c r="J257" s="159"/>
      <c r="K257" s="172"/>
      <c r="L257" s="154"/>
      <c r="M257" s="160"/>
    </row>
    <row r="258" spans="2:13" ht="15" hidden="1" customHeight="1">
      <c r="B258" s="156"/>
      <c r="C258" s="176"/>
      <c r="D258" s="147" t="e">
        <f>+VLOOKUP(C258,AREAS!$A$1:$B$13,2,0)</f>
        <v>#N/A</v>
      </c>
      <c r="E258" s="157"/>
      <c r="F258" s="161"/>
      <c r="G258" s="155"/>
      <c r="H258" s="155"/>
      <c r="I258" s="169">
        <f t="shared" si="1"/>
        <v>0</v>
      </c>
      <c r="J258" s="159"/>
      <c r="K258" s="172"/>
      <c r="L258" s="154"/>
      <c r="M258" s="160"/>
    </row>
    <row r="259" spans="2:13" ht="15" hidden="1" customHeight="1">
      <c r="B259" s="156"/>
      <c r="C259" s="176"/>
      <c r="D259" s="147" t="e">
        <f>+VLOOKUP(C259,AREAS!$A$1:$B$13,2,0)</f>
        <v>#N/A</v>
      </c>
      <c r="E259" s="157"/>
      <c r="F259" s="161"/>
      <c r="G259" s="155"/>
      <c r="H259" s="155"/>
      <c r="I259" s="169">
        <f t="shared" si="1"/>
        <v>0</v>
      </c>
      <c r="J259" s="159"/>
      <c r="K259" s="172"/>
      <c r="L259" s="154"/>
      <c r="M259" s="160"/>
    </row>
    <row r="260" spans="2:13" ht="15" hidden="1" customHeight="1">
      <c r="B260" s="156"/>
      <c r="C260" s="176"/>
      <c r="D260" s="147" t="e">
        <f>+VLOOKUP(C260,AREAS!$A$1:$B$13,2,0)</f>
        <v>#N/A</v>
      </c>
      <c r="E260" s="157"/>
      <c r="F260" s="161"/>
      <c r="G260" s="155"/>
      <c r="H260" s="155"/>
      <c r="I260" s="169">
        <f t="shared" si="1"/>
        <v>0</v>
      </c>
      <c r="J260" s="159"/>
      <c r="K260" s="172"/>
      <c r="L260" s="154"/>
      <c r="M260" s="160"/>
    </row>
    <row r="261" spans="2:13" ht="15" hidden="1" customHeight="1">
      <c r="B261" s="156"/>
      <c r="C261" s="176"/>
      <c r="D261" s="147" t="e">
        <f>+VLOOKUP(C261,AREAS!$A$1:$B$13,2,0)</f>
        <v>#N/A</v>
      </c>
      <c r="E261" s="157"/>
      <c r="F261" s="161"/>
      <c r="G261" s="155"/>
      <c r="H261" s="155"/>
      <c r="I261" s="169">
        <f t="shared" si="1"/>
        <v>0</v>
      </c>
      <c r="J261" s="159"/>
      <c r="K261" s="172"/>
      <c r="L261" s="154"/>
      <c r="M261" s="160"/>
    </row>
    <row r="262" spans="2:13" ht="15" hidden="1" customHeight="1">
      <c r="B262" s="156"/>
      <c r="C262" s="176"/>
      <c r="D262" s="147" t="e">
        <f>+VLOOKUP(C262,AREAS!$A$1:$B$13,2,0)</f>
        <v>#N/A</v>
      </c>
      <c r="E262" s="157"/>
      <c r="F262" s="161"/>
      <c r="G262" s="155"/>
      <c r="H262" s="155"/>
      <c r="I262" s="169">
        <f t="shared" si="1"/>
        <v>0</v>
      </c>
      <c r="J262" s="159"/>
      <c r="K262" s="172"/>
      <c r="L262" s="154"/>
      <c r="M262" s="160"/>
    </row>
    <row r="263" spans="2:13" ht="15" hidden="1" customHeight="1">
      <c r="B263" s="156"/>
      <c r="C263" s="176"/>
      <c r="D263" s="147" t="e">
        <f>+VLOOKUP(C263,AREAS!$A$1:$B$13,2,0)</f>
        <v>#N/A</v>
      </c>
      <c r="E263" s="157"/>
      <c r="F263" s="161"/>
      <c r="G263" s="155"/>
      <c r="H263" s="155"/>
      <c r="I263" s="169">
        <f t="shared" si="1"/>
        <v>0</v>
      </c>
      <c r="J263" s="159"/>
      <c r="K263" s="172"/>
      <c r="L263" s="154"/>
      <c r="M263" s="160"/>
    </row>
    <row r="264" spans="2:13" ht="15" hidden="1" customHeight="1">
      <c r="B264" s="156"/>
      <c r="C264" s="176"/>
      <c r="D264" s="147" t="e">
        <f>+VLOOKUP(C264,AREAS!$A$1:$B$13,2,0)</f>
        <v>#N/A</v>
      </c>
      <c r="E264" s="157"/>
      <c r="F264" s="161"/>
      <c r="G264" s="155"/>
      <c r="H264" s="155"/>
      <c r="I264" s="169">
        <f t="shared" si="1"/>
        <v>0</v>
      </c>
      <c r="J264" s="159"/>
      <c r="K264" s="172"/>
      <c r="L264" s="154"/>
      <c r="M264" s="160"/>
    </row>
    <row r="265" spans="2:13" ht="15" hidden="1" customHeight="1">
      <c r="B265" s="156"/>
      <c r="C265" s="176"/>
      <c r="D265" s="147" t="e">
        <f>+VLOOKUP(C265,AREAS!$A$1:$B$13,2,0)</f>
        <v>#N/A</v>
      </c>
      <c r="E265" s="157"/>
      <c r="F265" s="161"/>
      <c r="G265" s="155"/>
      <c r="H265" s="155"/>
      <c r="I265" s="169">
        <f t="shared" si="1"/>
        <v>0</v>
      </c>
      <c r="J265" s="159"/>
      <c r="K265" s="172"/>
      <c r="L265" s="154"/>
      <c r="M265" s="160"/>
    </row>
    <row r="266" spans="2:13" ht="15" hidden="1" customHeight="1">
      <c r="B266" s="156"/>
      <c r="C266" s="176"/>
      <c r="D266" s="147" t="e">
        <f>+VLOOKUP(C266,AREAS!$A$1:$B$13,2,0)</f>
        <v>#N/A</v>
      </c>
      <c r="E266" s="157"/>
      <c r="F266" s="161"/>
      <c r="G266" s="155"/>
      <c r="H266" s="155"/>
      <c r="I266" s="169">
        <f t="shared" si="1"/>
        <v>0</v>
      </c>
      <c r="J266" s="159"/>
      <c r="K266" s="172"/>
      <c r="L266" s="154"/>
      <c r="M266" s="160"/>
    </row>
    <row r="267" spans="2:13" ht="15" hidden="1" customHeight="1">
      <c r="B267" s="156"/>
      <c r="C267" s="176"/>
      <c r="D267" s="147" t="e">
        <f>+VLOOKUP(C267,AREAS!$A$1:$B$13,2,0)</f>
        <v>#N/A</v>
      </c>
      <c r="E267" s="157"/>
      <c r="F267" s="161"/>
      <c r="G267" s="155"/>
      <c r="H267" s="155"/>
      <c r="I267" s="169">
        <f t="shared" si="1"/>
        <v>0</v>
      </c>
      <c r="J267" s="159"/>
      <c r="K267" s="172"/>
      <c r="L267" s="154"/>
      <c r="M267" s="160"/>
    </row>
    <row r="268" spans="2:13" ht="15" hidden="1" customHeight="1">
      <c r="B268" s="156"/>
      <c r="C268" s="176"/>
      <c r="D268" s="147" t="e">
        <f>+VLOOKUP(C268,AREAS!$A$1:$B$13,2,0)</f>
        <v>#N/A</v>
      </c>
      <c r="E268" s="157"/>
      <c r="F268" s="161"/>
      <c r="G268" s="155"/>
      <c r="H268" s="155"/>
      <c r="I268" s="169">
        <f t="shared" si="1"/>
        <v>0</v>
      </c>
      <c r="J268" s="159"/>
      <c r="K268" s="172"/>
      <c r="L268" s="154"/>
      <c r="M268" s="160"/>
    </row>
    <row r="269" spans="2:13" ht="15" hidden="1" customHeight="1">
      <c r="B269" s="156"/>
      <c r="C269" s="176"/>
      <c r="D269" s="147" t="e">
        <f>+VLOOKUP(C269,AREAS!$A$1:$B$13,2,0)</f>
        <v>#N/A</v>
      </c>
      <c r="E269" s="157"/>
      <c r="F269" s="161"/>
      <c r="G269" s="155"/>
      <c r="H269" s="155"/>
      <c r="I269" s="169">
        <f t="shared" si="1"/>
        <v>0</v>
      </c>
      <c r="J269" s="159"/>
      <c r="K269" s="172"/>
      <c r="L269" s="154"/>
      <c r="M269" s="160"/>
    </row>
    <row r="270" spans="2:13" ht="15" hidden="1" customHeight="1">
      <c r="B270" s="156"/>
      <c r="C270" s="176"/>
      <c r="D270" s="147" t="e">
        <f>+VLOOKUP(C270,AREAS!$A$1:$B$13,2,0)</f>
        <v>#N/A</v>
      </c>
      <c r="E270" s="157"/>
      <c r="F270" s="161"/>
      <c r="G270" s="155"/>
      <c r="H270" s="155"/>
      <c r="I270" s="169">
        <f t="shared" si="1"/>
        <v>0</v>
      </c>
      <c r="J270" s="159"/>
      <c r="K270" s="172"/>
      <c r="L270" s="154"/>
      <c r="M270" s="160"/>
    </row>
    <row r="271" spans="2:13" ht="15" hidden="1" customHeight="1">
      <c r="B271" s="156"/>
      <c r="C271" s="176"/>
      <c r="D271" s="147" t="e">
        <f>+VLOOKUP(C271,AREAS!$A$1:$B$13,2,0)</f>
        <v>#N/A</v>
      </c>
      <c r="E271" s="157"/>
      <c r="F271" s="161"/>
      <c r="G271" s="155"/>
      <c r="H271" s="155"/>
      <c r="I271" s="169">
        <f t="shared" si="1"/>
        <v>0</v>
      </c>
      <c r="J271" s="159"/>
      <c r="K271" s="172"/>
      <c r="L271" s="154"/>
      <c r="M271" s="160"/>
    </row>
    <row r="272" spans="2:13" ht="15" hidden="1" customHeight="1">
      <c r="B272" s="156"/>
      <c r="C272" s="176"/>
      <c r="D272" s="147" t="e">
        <f>+VLOOKUP(C272,AREAS!$A$1:$B$13,2,0)</f>
        <v>#N/A</v>
      </c>
      <c r="E272" s="157"/>
      <c r="F272" s="161"/>
      <c r="G272" s="155"/>
      <c r="H272" s="155"/>
      <c r="I272" s="169">
        <f t="shared" si="1"/>
        <v>0</v>
      </c>
      <c r="J272" s="159"/>
      <c r="K272" s="172"/>
      <c r="L272" s="154"/>
      <c r="M272" s="160"/>
    </row>
    <row r="273" spans="2:13" ht="15" hidden="1" customHeight="1">
      <c r="B273" s="156"/>
      <c r="C273" s="176"/>
      <c r="D273" s="147" t="e">
        <f>+VLOOKUP(C273,AREAS!$A$1:$B$13,2,0)</f>
        <v>#N/A</v>
      </c>
      <c r="E273" s="157"/>
      <c r="F273" s="161"/>
      <c r="G273" s="155"/>
      <c r="H273" s="155"/>
      <c r="I273" s="169">
        <f t="shared" si="1"/>
        <v>0</v>
      </c>
      <c r="J273" s="159"/>
      <c r="K273" s="172"/>
      <c r="L273" s="154"/>
      <c r="M273" s="160"/>
    </row>
    <row r="274" spans="2:13" ht="15" hidden="1" customHeight="1">
      <c r="B274" s="156"/>
      <c r="C274" s="176"/>
      <c r="D274" s="147" t="e">
        <f>+VLOOKUP(C274,AREAS!$A$1:$B$13,2,0)</f>
        <v>#N/A</v>
      </c>
      <c r="E274" s="157"/>
      <c r="F274" s="161"/>
      <c r="G274" s="155"/>
      <c r="H274" s="155"/>
      <c r="I274" s="169">
        <f t="shared" si="1"/>
        <v>0</v>
      </c>
      <c r="J274" s="159"/>
      <c r="K274" s="172"/>
      <c r="L274" s="154"/>
      <c r="M274" s="160"/>
    </row>
    <row r="275" spans="2:13" ht="15" hidden="1" customHeight="1">
      <c r="B275" s="156"/>
      <c r="C275" s="176"/>
      <c r="D275" s="147" t="e">
        <f>+VLOOKUP(C275,AREAS!$A$1:$B$13,2,0)</f>
        <v>#N/A</v>
      </c>
      <c r="E275" s="157"/>
      <c r="F275" s="161"/>
      <c r="G275" s="155"/>
      <c r="H275" s="155"/>
      <c r="I275" s="169">
        <f t="shared" si="1"/>
        <v>0</v>
      </c>
      <c r="J275" s="159"/>
      <c r="K275" s="172"/>
      <c r="L275" s="154"/>
      <c r="M275" s="160"/>
    </row>
    <row r="276" spans="2:13" ht="15" hidden="1" customHeight="1">
      <c r="B276" s="156"/>
      <c r="C276" s="176"/>
      <c r="D276" s="147" t="e">
        <f>+VLOOKUP(C276,AREAS!$A$1:$B$13,2,0)</f>
        <v>#N/A</v>
      </c>
      <c r="E276" s="157"/>
      <c r="F276" s="161"/>
      <c r="G276" s="155"/>
      <c r="H276" s="155"/>
      <c r="I276" s="169">
        <f t="shared" si="1"/>
        <v>0</v>
      </c>
      <c r="J276" s="159"/>
      <c r="K276" s="172"/>
      <c r="L276" s="154"/>
      <c r="M276" s="160"/>
    </row>
    <row r="277" spans="2:13" ht="15" hidden="1" customHeight="1">
      <c r="B277" s="156"/>
      <c r="C277" s="176"/>
      <c r="D277" s="147" t="e">
        <f>+VLOOKUP(C277,AREAS!$A$1:$B$13,2,0)</f>
        <v>#N/A</v>
      </c>
      <c r="E277" s="157"/>
      <c r="F277" s="161"/>
      <c r="G277" s="155"/>
      <c r="H277" s="155"/>
      <c r="I277" s="169">
        <f t="shared" si="1"/>
        <v>0</v>
      </c>
      <c r="J277" s="159"/>
      <c r="K277" s="172"/>
      <c r="L277" s="154"/>
      <c r="M277" s="160"/>
    </row>
    <row r="278" spans="2:13" ht="15" hidden="1" customHeight="1">
      <c r="B278" s="156"/>
      <c r="C278" s="176"/>
      <c r="D278" s="147" t="e">
        <f>+VLOOKUP(C278,AREAS!$A$1:$B$13,2,0)</f>
        <v>#N/A</v>
      </c>
      <c r="E278" s="157"/>
      <c r="F278" s="161"/>
      <c r="G278" s="155"/>
      <c r="H278" s="155"/>
      <c r="I278" s="169">
        <f t="shared" si="1"/>
        <v>0</v>
      </c>
      <c r="J278" s="159"/>
      <c r="K278" s="172"/>
      <c r="L278" s="154"/>
      <c r="M278" s="160"/>
    </row>
    <row r="279" spans="2:13" ht="15" hidden="1" customHeight="1">
      <c r="B279" s="156"/>
      <c r="C279" s="176"/>
      <c r="D279" s="147" t="e">
        <f>+VLOOKUP(C279,AREAS!$A$1:$B$13,2,0)</f>
        <v>#N/A</v>
      </c>
      <c r="E279" s="157"/>
      <c r="F279" s="161"/>
      <c r="G279" s="155"/>
      <c r="H279" s="155"/>
      <c r="I279" s="169">
        <f t="shared" si="1"/>
        <v>0</v>
      </c>
      <c r="J279" s="159"/>
      <c r="K279" s="172"/>
      <c r="L279" s="154"/>
      <c r="M279" s="160"/>
    </row>
    <row r="280" spans="2:13" ht="15" hidden="1" customHeight="1">
      <c r="B280" s="156"/>
      <c r="C280" s="176"/>
      <c r="D280" s="147" t="e">
        <f>+VLOOKUP(C280,AREAS!$A$1:$B$13,2,0)</f>
        <v>#N/A</v>
      </c>
      <c r="E280" s="157"/>
      <c r="F280" s="161"/>
      <c r="G280" s="155"/>
      <c r="H280" s="155"/>
      <c r="I280" s="169">
        <f t="shared" si="1"/>
        <v>0</v>
      </c>
      <c r="J280" s="159"/>
      <c r="K280" s="172"/>
      <c r="L280" s="154"/>
      <c r="M280" s="160"/>
    </row>
    <row r="281" spans="2:13" ht="15" hidden="1" customHeight="1">
      <c r="B281" s="156"/>
      <c r="C281" s="176"/>
      <c r="D281" s="147" t="e">
        <f>+VLOOKUP(C281,AREAS!$A$1:$B$13,2,0)</f>
        <v>#N/A</v>
      </c>
      <c r="E281" s="157"/>
      <c r="F281" s="161"/>
      <c r="G281" s="155"/>
      <c r="H281" s="155"/>
      <c r="I281" s="169">
        <f t="shared" si="1"/>
        <v>0</v>
      </c>
      <c r="J281" s="159"/>
      <c r="K281" s="172"/>
      <c r="L281" s="154"/>
      <c r="M281" s="160"/>
    </row>
    <row r="282" spans="2:13" ht="15" hidden="1" customHeight="1">
      <c r="B282" s="156"/>
      <c r="C282" s="176"/>
      <c r="D282" s="147" t="e">
        <f>+VLOOKUP(C282,AREAS!$A$1:$B$13,2,0)</f>
        <v>#N/A</v>
      </c>
      <c r="E282" s="157"/>
      <c r="F282" s="161"/>
      <c r="G282" s="155"/>
      <c r="H282" s="155"/>
      <c r="I282" s="169">
        <f t="shared" si="1"/>
        <v>0</v>
      </c>
      <c r="J282" s="159"/>
      <c r="K282" s="172"/>
      <c r="L282" s="154"/>
      <c r="M282" s="160"/>
    </row>
    <row r="283" spans="2:13" ht="15" hidden="1" customHeight="1">
      <c r="B283" s="156"/>
      <c r="C283" s="176"/>
      <c r="D283" s="147" t="e">
        <f>+VLOOKUP(C283,AREAS!$A$1:$B$13,2,0)</f>
        <v>#N/A</v>
      </c>
      <c r="E283" s="157"/>
      <c r="F283" s="161"/>
      <c r="G283" s="155"/>
      <c r="H283" s="155"/>
      <c r="I283" s="169">
        <f t="shared" si="1"/>
        <v>0</v>
      </c>
      <c r="J283" s="159"/>
      <c r="K283" s="172"/>
      <c r="L283" s="154"/>
      <c r="M283" s="160"/>
    </row>
    <row r="284" spans="2:13" ht="15" hidden="1" customHeight="1">
      <c r="B284" s="156"/>
      <c r="C284" s="176"/>
      <c r="D284" s="147" t="e">
        <f>+VLOOKUP(C284,AREAS!$A$1:$B$13,2,0)</f>
        <v>#N/A</v>
      </c>
      <c r="E284" s="157"/>
      <c r="F284" s="161"/>
      <c r="G284" s="155"/>
      <c r="H284" s="155"/>
      <c r="I284" s="169">
        <f t="shared" si="1"/>
        <v>0</v>
      </c>
      <c r="J284" s="159"/>
      <c r="K284" s="172"/>
      <c r="L284" s="154"/>
      <c r="M284" s="160"/>
    </row>
    <row r="285" spans="2:13" ht="15" hidden="1" customHeight="1">
      <c r="B285" s="156"/>
      <c r="C285" s="176"/>
      <c r="D285" s="147" t="e">
        <f>+VLOOKUP(C285,AREAS!$A$1:$B$13,2,0)</f>
        <v>#N/A</v>
      </c>
      <c r="E285" s="157"/>
      <c r="F285" s="161"/>
      <c r="G285" s="155"/>
      <c r="H285" s="155"/>
      <c r="I285" s="169">
        <f t="shared" si="1"/>
        <v>0</v>
      </c>
      <c r="J285" s="159"/>
      <c r="K285" s="172"/>
      <c r="L285" s="154"/>
      <c r="M285" s="160"/>
    </row>
    <row r="286" spans="2:13" ht="15" hidden="1" customHeight="1">
      <c r="B286" s="156"/>
      <c r="C286" s="176"/>
      <c r="D286" s="147" t="e">
        <f>+VLOOKUP(C286,AREAS!$A$1:$B$13,2,0)</f>
        <v>#N/A</v>
      </c>
      <c r="E286" s="157"/>
      <c r="F286" s="161"/>
      <c r="G286" s="155"/>
      <c r="H286" s="155"/>
      <c r="I286" s="169">
        <f t="shared" si="1"/>
        <v>0</v>
      </c>
      <c r="J286" s="159"/>
      <c r="K286" s="172"/>
      <c r="L286" s="154"/>
      <c r="M286" s="160"/>
    </row>
    <row r="287" spans="2:13" ht="15" hidden="1" customHeight="1">
      <c r="B287" s="156"/>
      <c r="C287" s="176"/>
      <c r="D287" s="147" t="e">
        <f>+VLOOKUP(C287,AREAS!$A$1:$B$13,2,0)</f>
        <v>#N/A</v>
      </c>
      <c r="E287" s="157"/>
      <c r="F287" s="161"/>
      <c r="G287" s="155"/>
      <c r="H287" s="155"/>
      <c r="I287" s="169">
        <f t="shared" si="1"/>
        <v>0</v>
      </c>
      <c r="J287" s="159"/>
      <c r="K287" s="172"/>
      <c r="L287" s="154"/>
      <c r="M287" s="160"/>
    </row>
    <row r="288" spans="2:13" ht="15" hidden="1" customHeight="1">
      <c r="B288" s="156"/>
      <c r="C288" s="176"/>
      <c r="D288" s="147" t="e">
        <f>+VLOOKUP(C288,AREAS!$A$1:$B$13,2,0)</f>
        <v>#N/A</v>
      </c>
      <c r="E288" s="157"/>
      <c r="F288" s="161"/>
      <c r="G288" s="155"/>
      <c r="H288" s="155"/>
      <c r="I288" s="169">
        <f t="shared" si="1"/>
        <v>0</v>
      </c>
      <c r="J288" s="159"/>
      <c r="K288" s="172"/>
      <c r="L288" s="154"/>
      <c r="M288" s="160"/>
    </row>
    <row r="289" spans="2:13" ht="15" hidden="1" customHeight="1">
      <c r="B289" s="156"/>
      <c r="C289" s="176"/>
      <c r="D289" s="147" t="e">
        <f>+VLOOKUP(C289,AREAS!$A$1:$B$13,2,0)</f>
        <v>#N/A</v>
      </c>
      <c r="E289" s="157"/>
      <c r="F289" s="161"/>
      <c r="G289" s="155"/>
      <c r="H289" s="155"/>
      <c r="I289" s="169">
        <f t="shared" si="1"/>
        <v>0</v>
      </c>
      <c r="J289" s="159"/>
      <c r="K289" s="172"/>
      <c r="L289" s="154"/>
      <c r="M289" s="160"/>
    </row>
    <row r="290" spans="2:13" ht="15" hidden="1" customHeight="1">
      <c r="B290" s="156"/>
      <c r="C290" s="176"/>
      <c r="D290" s="147" t="e">
        <f>+VLOOKUP(C290,AREAS!$A$1:$B$13,2,0)</f>
        <v>#N/A</v>
      </c>
      <c r="E290" s="157"/>
      <c r="F290" s="161"/>
      <c r="G290" s="155"/>
      <c r="H290" s="155"/>
      <c r="I290" s="169">
        <f t="shared" si="1"/>
        <v>0</v>
      </c>
      <c r="J290" s="159"/>
      <c r="K290" s="172"/>
      <c r="L290" s="154"/>
      <c r="M290" s="160"/>
    </row>
    <row r="291" spans="2:13" ht="15" hidden="1" customHeight="1">
      <c r="B291" s="156"/>
      <c r="C291" s="176"/>
      <c r="D291" s="147" t="e">
        <f>+VLOOKUP(C291,AREAS!$A$1:$B$13,2,0)</f>
        <v>#N/A</v>
      </c>
      <c r="E291" s="157"/>
      <c r="F291" s="161"/>
      <c r="G291" s="155"/>
      <c r="H291" s="155"/>
      <c r="I291" s="169">
        <f t="shared" si="1"/>
        <v>0</v>
      </c>
      <c r="J291" s="159"/>
      <c r="K291" s="172"/>
      <c r="L291" s="154"/>
      <c r="M291" s="160"/>
    </row>
    <row r="292" spans="2:13" ht="15" hidden="1" customHeight="1">
      <c r="B292" s="156"/>
      <c r="C292" s="176"/>
      <c r="D292" s="147" t="e">
        <f>+VLOOKUP(C292,AREAS!$A$1:$B$13,2,0)</f>
        <v>#N/A</v>
      </c>
      <c r="E292" s="157"/>
      <c r="F292" s="161"/>
      <c r="G292" s="155"/>
      <c r="H292" s="155"/>
      <c r="I292" s="169">
        <f t="shared" si="1"/>
        <v>0</v>
      </c>
      <c r="J292" s="159"/>
      <c r="K292" s="172"/>
      <c r="L292" s="154"/>
      <c r="M292" s="160"/>
    </row>
    <row r="293" spans="2:13" ht="15" hidden="1" customHeight="1">
      <c r="B293" s="156"/>
      <c r="C293" s="176"/>
      <c r="D293" s="147" t="e">
        <f>+VLOOKUP(C293,AREAS!$A$1:$B$13,2,0)</f>
        <v>#N/A</v>
      </c>
      <c r="E293" s="157"/>
      <c r="F293" s="161"/>
      <c r="G293" s="155"/>
      <c r="H293" s="155"/>
      <c r="I293" s="169">
        <f t="shared" si="1"/>
        <v>0</v>
      </c>
      <c r="J293" s="159"/>
      <c r="K293" s="172"/>
      <c r="L293" s="154"/>
      <c r="M293" s="160"/>
    </row>
    <row r="294" spans="2:13" ht="15" hidden="1" customHeight="1">
      <c r="B294" s="156"/>
      <c r="C294" s="176"/>
      <c r="D294" s="147" t="e">
        <f>+VLOOKUP(C294,AREAS!$A$1:$B$13,2,0)</f>
        <v>#N/A</v>
      </c>
      <c r="E294" s="157"/>
      <c r="F294" s="161"/>
      <c r="G294" s="155"/>
      <c r="H294" s="155"/>
      <c r="I294" s="169">
        <f t="shared" si="1"/>
        <v>0</v>
      </c>
      <c r="J294" s="159"/>
      <c r="K294" s="172"/>
      <c r="L294" s="154"/>
      <c r="M294" s="160"/>
    </row>
    <row r="295" spans="2:13" ht="15" hidden="1" customHeight="1">
      <c r="B295" s="156"/>
      <c r="C295" s="176"/>
      <c r="D295" s="147" t="e">
        <f>+VLOOKUP(C295,AREAS!$A$1:$B$13,2,0)</f>
        <v>#N/A</v>
      </c>
      <c r="E295" s="157"/>
      <c r="F295" s="161"/>
      <c r="G295" s="155"/>
      <c r="H295" s="155"/>
      <c r="I295" s="169">
        <f t="shared" si="1"/>
        <v>0</v>
      </c>
      <c r="J295" s="159"/>
      <c r="K295" s="172"/>
      <c r="L295" s="154"/>
      <c r="M295" s="160"/>
    </row>
    <row r="296" spans="2:13" ht="15" hidden="1" customHeight="1">
      <c r="B296" s="156"/>
      <c r="C296" s="176"/>
      <c r="D296" s="147" t="e">
        <f>+VLOOKUP(C296,AREAS!$A$1:$B$13,2,0)</f>
        <v>#N/A</v>
      </c>
      <c r="E296" s="157"/>
      <c r="F296" s="161"/>
      <c r="G296" s="155"/>
      <c r="H296" s="155"/>
      <c r="I296" s="169">
        <f t="shared" si="1"/>
        <v>0</v>
      </c>
      <c r="J296" s="159"/>
      <c r="K296" s="172"/>
      <c r="L296" s="154"/>
      <c r="M296" s="160"/>
    </row>
    <row r="297" spans="2:13" ht="15" hidden="1" customHeight="1">
      <c r="B297" s="156"/>
      <c r="C297" s="176"/>
      <c r="D297" s="147" t="e">
        <f>+VLOOKUP(C297,AREAS!$A$1:$B$13,2,0)</f>
        <v>#N/A</v>
      </c>
      <c r="E297" s="157"/>
      <c r="F297" s="161"/>
      <c r="G297" s="155"/>
      <c r="H297" s="155"/>
      <c r="I297" s="169">
        <f t="shared" si="1"/>
        <v>0</v>
      </c>
      <c r="J297" s="159"/>
      <c r="K297" s="172"/>
      <c r="L297" s="154"/>
      <c r="M297" s="160"/>
    </row>
    <row r="298" spans="2:13" ht="15" hidden="1" customHeight="1">
      <c r="B298" s="156"/>
      <c r="C298" s="176"/>
      <c r="D298" s="147" t="e">
        <f>+VLOOKUP(C298,AREAS!$A$1:$B$13,2,0)</f>
        <v>#N/A</v>
      </c>
      <c r="E298" s="157"/>
      <c r="F298" s="161"/>
      <c r="G298" s="155"/>
      <c r="H298" s="155"/>
      <c r="I298" s="169">
        <f t="shared" si="1"/>
        <v>0</v>
      </c>
      <c r="J298" s="159"/>
      <c r="K298" s="172"/>
      <c r="L298" s="154"/>
      <c r="M298" s="160"/>
    </row>
    <row r="299" spans="2:13" ht="15" hidden="1" customHeight="1">
      <c r="B299" s="156"/>
      <c r="C299" s="176"/>
      <c r="D299" s="147" t="e">
        <f>+VLOOKUP(C299,AREAS!$A$1:$B$13,2,0)</f>
        <v>#N/A</v>
      </c>
      <c r="E299" s="157"/>
      <c r="F299" s="161"/>
      <c r="G299" s="155"/>
      <c r="H299" s="155"/>
      <c r="I299" s="169">
        <f t="shared" si="1"/>
        <v>0</v>
      </c>
      <c r="J299" s="159"/>
      <c r="K299" s="172"/>
      <c r="L299" s="154"/>
      <c r="M299" s="160"/>
    </row>
    <row r="300" spans="2:13" ht="15" hidden="1" customHeight="1">
      <c r="B300" s="156"/>
      <c r="C300" s="176"/>
      <c r="D300" s="147" t="e">
        <f>+VLOOKUP(C300,AREAS!$A$1:$B$13,2,0)</f>
        <v>#N/A</v>
      </c>
      <c r="E300" s="157"/>
      <c r="F300" s="161"/>
      <c r="G300" s="155"/>
      <c r="H300" s="155"/>
      <c r="I300" s="169">
        <f t="shared" si="1"/>
        <v>0</v>
      </c>
      <c r="J300" s="159"/>
      <c r="K300" s="172"/>
      <c r="L300" s="154"/>
      <c r="M300" s="160"/>
    </row>
    <row r="301" spans="2:13" ht="15" hidden="1" customHeight="1">
      <c r="B301" s="156"/>
      <c r="C301" s="176"/>
      <c r="D301" s="147" t="e">
        <f>+VLOOKUP(C301,AREAS!$A$1:$B$13,2,0)</f>
        <v>#N/A</v>
      </c>
      <c r="E301" s="157"/>
      <c r="F301" s="161"/>
      <c r="G301" s="155"/>
      <c r="H301" s="155"/>
      <c r="I301" s="169">
        <f t="shared" si="1"/>
        <v>0</v>
      </c>
      <c r="J301" s="159"/>
      <c r="K301" s="172"/>
      <c r="L301" s="154"/>
      <c r="M301" s="160"/>
    </row>
    <row r="302" spans="2:13" ht="15" hidden="1" customHeight="1">
      <c r="B302" s="156"/>
      <c r="C302" s="176"/>
      <c r="D302" s="147" t="e">
        <f>+VLOOKUP(C302,AREAS!$A$1:$B$13,2,0)</f>
        <v>#N/A</v>
      </c>
      <c r="E302" s="157"/>
      <c r="F302" s="161"/>
      <c r="G302" s="155"/>
      <c r="H302" s="155"/>
      <c r="I302" s="169">
        <f t="shared" si="1"/>
        <v>0</v>
      </c>
      <c r="J302" s="159"/>
      <c r="K302" s="172"/>
      <c r="L302" s="154"/>
      <c r="M302" s="160"/>
    </row>
    <row r="303" spans="2:13" ht="15" hidden="1" customHeight="1">
      <c r="B303" s="156"/>
      <c r="C303" s="176"/>
      <c r="D303" s="147" t="e">
        <f>+VLOOKUP(C303,AREAS!$A$1:$B$13,2,0)</f>
        <v>#N/A</v>
      </c>
      <c r="E303" s="157"/>
      <c r="F303" s="161"/>
      <c r="G303" s="155"/>
      <c r="H303" s="155"/>
      <c r="I303" s="169">
        <f t="shared" si="1"/>
        <v>0</v>
      </c>
      <c r="J303" s="159"/>
      <c r="K303" s="172"/>
      <c r="L303" s="154"/>
      <c r="M303" s="160"/>
    </row>
    <row r="304" spans="2:13" ht="15" hidden="1" customHeight="1">
      <c r="B304" s="156"/>
      <c r="C304" s="176"/>
      <c r="D304" s="147" t="e">
        <f>+VLOOKUP(C304,AREAS!$A$1:$B$13,2,0)</f>
        <v>#N/A</v>
      </c>
      <c r="E304" s="157"/>
      <c r="F304" s="161"/>
      <c r="G304" s="155"/>
      <c r="H304" s="155"/>
      <c r="I304" s="169">
        <f t="shared" si="1"/>
        <v>0</v>
      </c>
      <c r="J304" s="159"/>
      <c r="K304" s="172"/>
      <c r="L304" s="154"/>
      <c r="M304" s="160"/>
    </row>
    <row r="305" spans="2:13" ht="15" hidden="1" customHeight="1">
      <c r="B305" s="156"/>
      <c r="C305" s="176"/>
      <c r="D305" s="147" t="e">
        <f>+VLOOKUP(C305,AREAS!$A$1:$B$13,2,0)</f>
        <v>#N/A</v>
      </c>
      <c r="E305" s="157"/>
      <c r="F305" s="161"/>
      <c r="G305" s="155"/>
      <c r="H305" s="155"/>
      <c r="I305" s="169">
        <f t="shared" si="1"/>
        <v>0</v>
      </c>
      <c r="J305" s="159"/>
      <c r="K305" s="172"/>
      <c r="L305" s="154"/>
      <c r="M305" s="160"/>
    </row>
    <row r="306" spans="2:13" ht="15" hidden="1" customHeight="1">
      <c r="B306" s="156"/>
      <c r="C306" s="176"/>
      <c r="D306" s="147" t="e">
        <f>+VLOOKUP(C306,AREAS!$A$1:$B$13,2,0)</f>
        <v>#N/A</v>
      </c>
      <c r="E306" s="157"/>
      <c r="F306" s="161"/>
      <c r="G306" s="155"/>
      <c r="H306" s="155"/>
      <c r="I306" s="169">
        <f t="shared" si="1"/>
        <v>0</v>
      </c>
      <c r="J306" s="159"/>
      <c r="K306" s="172"/>
      <c r="L306" s="154"/>
      <c r="M306" s="160"/>
    </row>
    <row r="307" spans="2:13" ht="15" hidden="1" customHeight="1">
      <c r="B307" s="156"/>
      <c r="C307" s="176"/>
      <c r="D307" s="147" t="e">
        <f>+VLOOKUP(C307,AREAS!$A$1:$B$13,2,0)</f>
        <v>#N/A</v>
      </c>
      <c r="E307" s="157"/>
      <c r="F307" s="161"/>
      <c r="G307" s="155"/>
      <c r="H307" s="155"/>
      <c r="I307" s="169">
        <f t="shared" si="1"/>
        <v>0</v>
      </c>
      <c r="J307" s="159"/>
      <c r="K307" s="172"/>
      <c r="L307" s="154"/>
      <c r="M307" s="160"/>
    </row>
    <row r="308" spans="2:13" ht="15" hidden="1" customHeight="1">
      <c r="B308" s="156"/>
      <c r="C308" s="176"/>
      <c r="D308" s="147" t="e">
        <f>+VLOOKUP(C308,AREAS!$A$1:$B$13,2,0)</f>
        <v>#N/A</v>
      </c>
      <c r="E308" s="157"/>
      <c r="F308" s="161"/>
      <c r="G308" s="155"/>
      <c r="H308" s="155"/>
      <c r="I308" s="169">
        <f t="shared" si="1"/>
        <v>0</v>
      </c>
      <c r="J308" s="159"/>
      <c r="K308" s="172"/>
      <c r="L308" s="154"/>
      <c r="M308" s="160"/>
    </row>
    <row r="309" spans="2:13" ht="15" hidden="1" customHeight="1">
      <c r="B309" s="156"/>
      <c r="C309" s="176"/>
      <c r="D309" s="147" t="e">
        <f>+VLOOKUP(C309,AREAS!$A$1:$B$13,2,0)</f>
        <v>#N/A</v>
      </c>
      <c r="E309" s="157"/>
      <c r="F309" s="161"/>
      <c r="G309" s="155"/>
      <c r="H309" s="155"/>
      <c r="I309" s="169">
        <f t="shared" ref="I309:I372" si="2">+I308+G309-H309</f>
        <v>0</v>
      </c>
      <c r="J309" s="159"/>
      <c r="K309" s="172"/>
      <c r="L309" s="154"/>
      <c r="M309" s="160"/>
    </row>
    <row r="310" spans="2:13" ht="15" hidden="1" customHeight="1">
      <c r="B310" s="156"/>
      <c r="C310" s="176"/>
      <c r="D310" s="147" t="e">
        <f>+VLOOKUP(C310,AREAS!$A$1:$B$13,2,0)</f>
        <v>#N/A</v>
      </c>
      <c r="E310" s="157"/>
      <c r="F310" s="161"/>
      <c r="G310" s="155"/>
      <c r="H310" s="155"/>
      <c r="I310" s="169">
        <f t="shared" si="2"/>
        <v>0</v>
      </c>
      <c r="J310" s="159"/>
      <c r="K310" s="172"/>
      <c r="L310" s="154"/>
      <c r="M310" s="160"/>
    </row>
    <row r="311" spans="2:13" ht="15" hidden="1" customHeight="1">
      <c r="B311" s="156"/>
      <c r="C311" s="176"/>
      <c r="D311" s="147" t="e">
        <f>+VLOOKUP(C311,AREAS!$A$1:$B$13,2,0)</f>
        <v>#N/A</v>
      </c>
      <c r="E311" s="157"/>
      <c r="F311" s="161"/>
      <c r="G311" s="155"/>
      <c r="H311" s="155"/>
      <c r="I311" s="169">
        <f t="shared" si="2"/>
        <v>0</v>
      </c>
      <c r="J311" s="159"/>
      <c r="K311" s="172"/>
      <c r="L311" s="154"/>
      <c r="M311" s="160"/>
    </row>
    <row r="312" spans="2:13" ht="15" hidden="1" customHeight="1">
      <c r="B312" s="156"/>
      <c r="C312" s="176"/>
      <c r="D312" s="147" t="e">
        <f>+VLOOKUP(C312,AREAS!$A$1:$B$13,2,0)</f>
        <v>#N/A</v>
      </c>
      <c r="E312" s="157"/>
      <c r="F312" s="161"/>
      <c r="G312" s="155"/>
      <c r="H312" s="155"/>
      <c r="I312" s="169">
        <f t="shared" si="2"/>
        <v>0</v>
      </c>
      <c r="J312" s="159"/>
      <c r="K312" s="172"/>
      <c r="L312" s="154"/>
      <c r="M312" s="160"/>
    </row>
    <row r="313" spans="2:13" ht="15" hidden="1" customHeight="1">
      <c r="B313" s="156"/>
      <c r="C313" s="176"/>
      <c r="D313" s="147" t="e">
        <f>+VLOOKUP(C313,AREAS!$A$1:$B$13,2,0)</f>
        <v>#N/A</v>
      </c>
      <c r="E313" s="157"/>
      <c r="F313" s="161"/>
      <c r="G313" s="155"/>
      <c r="H313" s="155"/>
      <c r="I313" s="169">
        <f t="shared" si="2"/>
        <v>0</v>
      </c>
      <c r="J313" s="159"/>
      <c r="K313" s="172"/>
      <c r="L313" s="154"/>
      <c r="M313" s="160"/>
    </row>
    <row r="314" spans="2:13" ht="15" hidden="1" customHeight="1">
      <c r="B314" s="156"/>
      <c r="C314" s="176"/>
      <c r="D314" s="147" t="e">
        <f>+VLOOKUP(C314,AREAS!$A$1:$B$13,2,0)</f>
        <v>#N/A</v>
      </c>
      <c r="E314" s="157"/>
      <c r="F314" s="161"/>
      <c r="G314" s="155"/>
      <c r="H314" s="155"/>
      <c r="I314" s="169">
        <f t="shared" si="2"/>
        <v>0</v>
      </c>
      <c r="J314" s="159"/>
      <c r="K314" s="172"/>
      <c r="L314" s="154"/>
      <c r="M314" s="160"/>
    </row>
    <row r="315" spans="2:13" ht="15" hidden="1" customHeight="1">
      <c r="B315" s="156"/>
      <c r="C315" s="176"/>
      <c r="D315" s="147" t="e">
        <f>+VLOOKUP(C315,AREAS!$A$1:$B$13,2,0)</f>
        <v>#N/A</v>
      </c>
      <c r="E315" s="157"/>
      <c r="F315" s="161"/>
      <c r="G315" s="155"/>
      <c r="H315" s="155"/>
      <c r="I315" s="169">
        <f t="shared" si="2"/>
        <v>0</v>
      </c>
      <c r="J315" s="159"/>
      <c r="K315" s="172"/>
      <c r="L315" s="154"/>
      <c r="M315" s="160"/>
    </row>
    <row r="316" spans="2:13" ht="15" hidden="1" customHeight="1">
      <c r="B316" s="156"/>
      <c r="C316" s="176"/>
      <c r="D316" s="147" t="e">
        <f>+VLOOKUP(C316,AREAS!$A$1:$B$13,2,0)</f>
        <v>#N/A</v>
      </c>
      <c r="E316" s="157"/>
      <c r="F316" s="161"/>
      <c r="G316" s="155"/>
      <c r="H316" s="155"/>
      <c r="I316" s="169">
        <f t="shared" si="2"/>
        <v>0</v>
      </c>
      <c r="J316" s="159"/>
      <c r="K316" s="172"/>
      <c r="L316" s="154"/>
      <c r="M316" s="160"/>
    </row>
    <row r="317" spans="2:13" ht="15" hidden="1" customHeight="1">
      <c r="B317" s="156"/>
      <c r="C317" s="176"/>
      <c r="D317" s="147" t="e">
        <f>+VLOOKUP(C317,AREAS!$A$1:$B$13,2,0)</f>
        <v>#N/A</v>
      </c>
      <c r="E317" s="157"/>
      <c r="F317" s="161"/>
      <c r="G317" s="155"/>
      <c r="H317" s="155"/>
      <c r="I317" s="169">
        <f t="shared" si="2"/>
        <v>0</v>
      </c>
      <c r="J317" s="159"/>
      <c r="K317" s="172"/>
      <c r="L317" s="154"/>
      <c r="M317" s="160"/>
    </row>
    <row r="318" spans="2:13" ht="15" hidden="1" customHeight="1">
      <c r="B318" s="156"/>
      <c r="C318" s="176"/>
      <c r="D318" s="147" t="e">
        <f>+VLOOKUP(C318,AREAS!$A$1:$B$13,2,0)</f>
        <v>#N/A</v>
      </c>
      <c r="E318" s="157"/>
      <c r="F318" s="161"/>
      <c r="G318" s="155"/>
      <c r="H318" s="155"/>
      <c r="I318" s="169">
        <f t="shared" si="2"/>
        <v>0</v>
      </c>
      <c r="J318" s="159"/>
      <c r="K318" s="172"/>
      <c r="L318" s="154"/>
      <c r="M318" s="160"/>
    </row>
    <row r="319" spans="2:13" ht="15" hidden="1" customHeight="1">
      <c r="B319" s="156"/>
      <c r="C319" s="176"/>
      <c r="D319" s="147" t="e">
        <f>+VLOOKUP(C319,AREAS!$A$1:$B$13,2,0)</f>
        <v>#N/A</v>
      </c>
      <c r="E319" s="157"/>
      <c r="F319" s="161"/>
      <c r="G319" s="155"/>
      <c r="H319" s="155"/>
      <c r="I319" s="169">
        <f t="shared" si="2"/>
        <v>0</v>
      </c>
      <c r="J319" s="159"/>
      <c r="K319" s="172"/>
      <c r="L319" s="154"/>
      <c r="M319" s="160"/>
    </row>
    <row r="320" spans="2:13" ht="15" hidden="1" customHeight="1">
      <c r="B320" s="156"/>
      <c r="C320" s="176"/>
      <c r="D320" s="147" t="e">
        <f>+VLOOKUP(C320,AREAS!$A$1:$B$13,2,0)</f>
        <v>#N/A</v>
      </c>
      <c r="E320" s="157"/>
      <c r="F320" s="161"/>
      <c r="G320" s="155"/>
      <c r="H320" s="155"/>
      <c r="I320" s="169">
        <f t="shared" si="2"/>
        <v>0</v>
      </c>
      <c r="J320" s="159"/>
      <c r="K320" s="172"/>
      <c r="L320" s="154"/>
      <c r="M320" s="160"/>
    </row>
    <row r="321" spans="2:13" ht="15" hidden="1" customHeight="1">
      <c r="B321" s="156"/>
      <c r="C321" s="176"/>
      <c r="D321" s="147" t="e">
        <f>+VLOOKUP(C321,AREAS!$A$1:$B$13,2,0)</f>
        <v>#N/A</v>
      </c>
      <c r="E321" s="157"/>
      <c r="F321" s="161"/>
      <c r="G321" s="155"/>
      <c r="H321" s="155"/>
      <c r="I321" s="169">
        <f t="shared" si="2"/>
        <v>0</v>
      </c>
      <c r="J321" s="159"/>
      <c r="K321" s="172"/>
      <c r="L321" s="154"/>
      <c r="M321" s="160"/>
    </row>
    <row r="322" spans="2:13" ht="15" hidden="1" customHeight="1">
      <c r="B322" s="156"/>
      <c r="C322" s="176"/>
      <c r="D322" s="147" t="e">
        <f>+VLOOKUP(C322,AREAS!$A$1:$B$13,2,0)</f>
        <v>#N/A</v>
      </c>
      <c r="E322" s="157"/>
      <c r="F322" s="161"/>
      <c r="G322" s="155"/>
      <c r="H322" s="155"/>
      <c r="I322" s="169">
        <f t="shared" si="2"/>
        <v>0</v>
      </c>
      <c r="J322" s="159"/>
      <c r="K322" s="172"/>
      <c r="L322" s="154"/>
      <c r="M322" s="160"/>
    </row>
    <row r="323" spans="2:13" ht="15" hidden="1" customHeight="1">
      <c r="B323" s="156"/>
      <c r="C323" s="176"/>
      <c r="D323" s="147" t="e">
        <f>+VLOOKUP(C323,AREAS!$A$1:$B$13,2,0)</f>
        <v>#N/A</v>
      </c>
      <c r="E323" s="157"/>
      <c r="F323" s="161"/>
      <c r="G323" s="155"/>
      <c r="H323" s="155"/>
      <c r="I323" s="169">
        <f t="shared" si="2"/>
        <v>0</v>
      </c>
      <c r="J323" s="159"/>
      <c r="K323" s="172"/>
      <c r="L323" s="154"/>
      <c r="M323" s="160"/>
    </row>
    <row r="324" spans="2:13" ht="15" hidden="1" customHeight="1">
      <c r="B324" s="156"/>
      <c r="C324" s="176"/>
      <c r="D324" s="147" t="e">
        <f>+VLOOKUP(C324,AREAS!$A$1:$B$13,2,0)</f>
        <v>#N/A</v>
      </c>
      <c r="E324" s="157"/>
      <c r="F324" s="161"/>
      <c r="G324" s="155"/>
      <c r="H324" s="155"/>
      <c r="I324" s="169">
        <f t="shared" si="2"/>
        <v>0</v>
      </c>
      <c r="J324" s="159"/>
      <c r="K324" s="172"/>
      <c r="L324" s="154"/>
      <c r="M324" s="160"/>
    </row>
    <row r="325" spans="2:13" ht="15" hidden="1" customHeight="1">
      <c r="B325" s="156"/>
      <c r="C325" s="176"/>
      <c r="D325" s="147" t="e">
        <f>+VLOOKUP(C325,AREAS!$A$1:$B$13,2,0)</f>
        <v>#N/A</v>
      </c>
      <c r="E325" s="157"/>
      <c r="F325" s="161"/>
      <c r="G325" s="155"/>
      <c r="H325" s="155"/>
      <c r="I325" s="169">
        <f t="shared" si="2"/>
        <v>0</v>
      </c>
      <c r="J325" s="159"/>
      <c r="K325" s="172"/>
      <c r="L325" s="154"/>
      <c r="M325" s="160"/>
    </row>
    <row r="326" spans="2:13" ht="15" hidden="1" customHeight="1">
      <c r="B326" s="156"/>
      <c r="C326" s="176"/>
      <c r="D326" s="147" t="e">
        <f>+VLOOKUP(C326,AREAS!$A$1:$B$13,2,0)</f>
        <v>#N/A</v>
      </c>
      <c r="E326" s="157"/>
      <c r="F326" s="161"/>
      <c r="G326" s="155"/>
      <c r="H326" s="155"/>
      <c r="I326" s="169">
        <f t="shared" si="2"/>
        <v>0</v>
      </c>
      <c r="J326" s="159"/>
      <c r="K326" s="172"/>
      <c r="L326" s="154"/>
      <c r="M326" s="160"/>
    </row>
    <row r="327" spans="2:13" ht="15" hidden="1" customHeight="1">
      <c r="B327" s="156"/>
      <c r="C327" s="176"/>
      <c r="D327" s="147" t="e">
        <f>+VLOOKUP(C327,AREAS!$A$1:$B$13,2,0)</f>
        <v>#N/A</v>
      </c>
      <c r="E327" s="157"/>
      <c r="F327" s="161"/>
      <c r="G327" s="155"/>
      <c r="H327" s="155"/>
      <c r="I327" s="169">
        <f t="shared" si="2"/>
        <v>0</v>
      </c>
      <c r="J327" s="159"/>
      <c r="K327" s="172"/>
      <c r="L327" s="154"/>
      <c r="M327" s="160"/>
    </row>
    <row r="328" spans="2:13" ht="15" hidden="1" customHeight="1">
      <c r="B328" s="156"/>
      <c r="C328" s="176"/>
      <c r="D328" s="147" t="e">
        <f>+VLOOKUP(C328,AREAS!$A$1:$B$13,2,0)</f>
        <v>#N/A</v>
      </c>
      <c r="E328" s="157"/>
      <c r="F328" s="161"/>
      <c r="G328" s="155"/>
      <c r="H328" s="155"/>
      <c r="I328" s="169">
        <f t="shared" si="2"/>
        <v>0</v>
      </c>
      <c r="J328" s="159"/>
      <c r="K328" s="172"/>
      <c r="L328" s="154"/>
      <c r="M328" s="160"/>
    </row>
    <row r="329" spans="2:13" ht="15" hidden="1" customHeight="1">
      <c r="B329" s="156"/>
      <c r="C329" s="176"/>
      <c r="D329" s="147" t="e">
        <f>+VLOOKUP(C329,AREAS!$A$1:$B$13,2,0)</f>
        <v>#N/A</v>
      </c>
      <c r="E329" s="157"/>
      <c r="F329" s="161"/>
      <c r="G329" s="155"/>
      <c r="H329" s="155"/>
      <c r="I329" s="169">
        <f t="shared" si="2"/>
        <v>0</v>
      </c>
      <c r="J329" s="159"/>
      <c r="K329" s="172"/>
      <c r="L329" s="154"/>
      <c r="M329" s="160"/>
    </row>
    <row r="330" spans="2:13" ht="15" hidden="1" customHeight="1">
      <c r="B330" s="156"/>
      <c r="C330" s="176"/>
      <c r="D330" s="147" t="e">
        <f>+VLOOKUP(C330,AREAS!$A$1:$B$13,2,0)</f>
        <v>#N/A</v>
      </c>
      <c r="E330" s="157"/>
      <c r="F330" s="161"/>
      <c r="G330" s="155"/>
      <c r="H330" s="155"/>
      <c r="I330" s="169">
        <f t="shared" si="2"/>
        <v>0</v>
      </c>
      <c r="J330" s="159"/>
      <c r="K330" s="172"/>
      <c r="L330" s="154"/>
      <c r="M330" s="160"/>
    </row>
    <row r="331" spans="2:13" ht="15" hidden="1" customHeight="1">
      <c r="B331" s="156"/>
      <c r="C331" s="176"/>
      <c r="D331" s="147" t="e">
        <f>+VLOOKUP(C331,AREAS!$A$1:$B$13,2,0)</f>
        <v>#N/A</v>
      </c>
      <c r="E331" s="157"/>
      <c r="F331" s="161"/>
      <c r="G331" s="155"/>
      <c r="H331" s="155"/>
      <c r="I331" s="169">
        <f t="shared" si="2"/>
        <v>0</v>
      </c>
      <c r="J331" s="159"/>
      <c r="K331" s="172"/>
      <c r="L331" s="154"/>
      <c r="M331" s="160"/>
    </row>
    <row r="332" spans="2:13" ht="15" hidden="1" customHeight="1">
      <c r="B332" s="156"/>
      <c r="C332" s="176"/>
      <c r="D332" s="147" t="e">
        <f>+VLOOKUP(C332,AREAS!$A$1:$B$13,2,0)</f>
        <v>#N/A</v>
      </c>
      <c r="E332" s="157"/>
      <c r="F332" s="161"/>
      <c r="G332" s="155"/>
      <c r="H332" s="155"/>
      <c r="I332" s="169">
        <f t="shared" si="2"/>
        <v>0</v>
      </c>
      <c r="J332" s="159"/>
      <c r="K332" s="172"/>
      <c r="L332" s="154"/>
      <c r="M332" s="160"/>
    </row>
    <row r="333" spans="2:13" ht="15" hidden="1" customHeight="1">
      <c r="B333" s="156"/>
      <c r="C333" s="176"/>
      <c r="D333" s="147" t="e">
        <f>+VLOOKUP(C333,AREAS!$A$1:$B$13,2,0)</f>
        <v>#N/A</v>
      </c>
      <c r="E333" s="157"/>
      <c r="F333" s="161"/>
      <c r="G333" s="155"/>
      <c r="H333" s="155"/>
      <c r="I333" s="169">
        <f t="shared" si="2"/>
        <v>0</v>
      </c>
      <c r="J333" s="159"/>
      <c r="K333" s="172"/>
      <c r="L333" s="154"/>
      <c r="M333" s="160"/>
    </row>
    <row r="334" spans="2:13" ht="15" hidden="1" customHeight="1">
      <c r="B334" s="156"/>
      <c r="C334" s="176"/>
      <c r="D334" s="147" t="e">
        <f>+VLOOKUP(C334,AREAS!$A$1:$B$13,2,0)</f>
        <v>#N/A</v>
      </c>
      <c r="E334" s="157"/>
      <c r="F334" s="161"/>
      <c r="G334" s="155"/>
      <c r="H334" s="155"/>
      <c r="I334" s="169">
        <f t="shared" si="2"/>
        <v>0</v>
      </c>
      <c r="J334" s="159"/>
      <c r="K334" s="172"/>
      <c r="L334" s="154"/>
      <c r="M334" s="160"/>
    </row>
    <row r="335" spans="2:13" ht="15" hidden="1" customHeight="1">
      <c r="B335" s="156"/>
      <c r="C335" s="176"/>
      <c r="D335" s="147" t="e">
        <f>+VLOOKUP(C335,AREAS!$A$1:$B$13,2,0)</f>
        <v>#N/A</v>
      </c>
      <c r="E335" s="157"/>
      <c r="F335" s="161"/>
      <c r="G335" s="155"/>
      <c r="H335" s="155"/>
      <c r="I335" s="169">
        <f t="shared" si="2"/>
        <v>0</v>
      </c>
      <c r="J335" s="159"/>
      <c r="K335" s="172"/>
      <c r="L335" s="154"/>
      <c r="M335" s="160"/>
    </row>
    <row r="336" spans="2:13" ht="15" hidden="1" customHeight="1">
      <c r="B336" s="156"/>
      <c r="C336" s="176"/>
      <c r="D336" s="147" t="e">
        <f>+VLOOKUP(C336,AREAS!$A$1:$B$13,2,0)</f>
        <v>#N/A</v>
      </c>
      <c r="E336" s="157"/>
      <c r="F336" s="161"/>
      <c r="G336" s="155"/>
      <c r="H336" s="155"/>
      <c r="I336" s="169">
        <f t="shared" si="2"/>
        <v>0</v>
      </c>
      <c r="J336" s="159"/>
      <c r="K336" s="172"/>
      <c r="L336" s="154"/>
      <c r="M336" s="160"/>
    </row>
    <row r="337" spans="2:13" ht="15" hidden="1" customHeight="1">
      <c r="B337" s="156"/>
      <c r="C337" s="176"/>
      <c r="D337" s="147" t="e">
        <f>+VLOOKUP(C337,AREAS!$A$1:$B$13,2,0)</f>
        <v>#N/A</v>
      </c>
      <c r="E337" s="157"/>
      <c r="F337" s="161"/>
      <c r="G337" s="155"/>
      <c r="H337" s="155"/>
      <c r="I337" s="169">
        <f t="shared" si="2"/>
        <v>0</v>
      </c>
      <c r="J337" s="159"/>
      <c r="K337" s="172"/>
      <c r="L337" s="154"/>
      <c r="M337" s="160"/>
    </row>
    <row r="338" spans="2:13" ht="15" hidden="1" customHeight="1">
      <c r="B338" s="156"/>
      <c r="C338" s="176"/>
      <c r="D338" s="147" t="e">
        <f>+VLOOKUP(C338,AREAS!$A$1:$B$13,2,0)</f>
        <v>#N/A</v>
      </c>
      <c r="E338" s="157"/>
      <c r="F338" s="161"/>
      <c r="G338" s="155"/>
      <c r="H338" s="155"/>
      <c r="I338" s="169">
        <f t="shared" si="2"/>
        <v>0</v>
      </c>
      <c r="J338" s="159"/>
      <c r="K338" s="172"/>
      <c r="L338" s="154"/>
      <c r="M338" s="160"/>
    </row>
    <row r="339" spans="2:13" ht="15" hidden="1" customHeight="1">
      <c r="B339" s="156"/>
      <c r="C339" s="176"/>
      <c r="D339" s="147" t="e">
        <f>+VLOOKUP(C339,AREAS!$A$1:$B$13,2,0)</f>
        <v>#N/A</v>
      </c>
      <c r="E339" s="157"/>
      <c r="F339" s="161"/>
      <c r="G339" s="155"/>
      <c r="H339" s="155"/>
      <c r="I339" s="169">
        <f t="shared" si="2"/>
        <v>0</v>
      </c>
      <c r="J339" s="159"/>
      <c r="K339" s="172"/>
      <c r="L339" s="154"/>
      <c r="M339" s="160"/>
    </row>
    <row r="340" spans="2:13" ht="15" hidden="1" customHeight="1">
      <c r="B340" s="156"/>
      <c r="C340" s="176"/>
      <c r="D340" s="147" t="e">
        <f>+VLOOKUP(C340,AREAS!$A$1:$B$13,2,0)</f>
        <v>#N/A</v>
      </c>
      <c r="E340" s="157"/>
      <c r="F340" s="161"/>
      <c r="G340" s="155"/>
      <c r="H340" s="155"/>
      <c r="I340" s="169">
        <f t="shared" si="2"/>
        <v>0</v>
      </c>
      <c r="J340" s="159"/>
      <c r="K340" s="172"/>
      <c r="L340" s="154"/>
      <c r="M340" s="160"/>
    </row>
    <row r="341" spans="2:13" ht="15" hidden="1" customHeight="1">
      <c r="B341" s="156"/>
      <c r="C341" s="176"/>
      <c r="D341" s="147" t="e">
        <f>+VLOOKUP(C341,AREAS!$A$1:$B$13,2,0)</f>
        <v>#N/A</v>
      </c>
      <c r="E341" s="157"/>
      <c r="F341" s="161"/>
      <c r="G341" s="155"/>
      <c r="H341" s="155"/>
      <c r="I341" s="169">
        <f t="shared" si="2"/>
        <v>0</v>
      </c>
      <c r="J341" s="159"/>
      <c r="K341" s="172"/>
      <c r="L341" s="154"/>
      <c r="M341" s="160"/>
    </row>
    <row r="342" spans="2:13" ht="15" hidden="1" customHeight="1">
      <c r="B342" s="156"/>
      <c r="C342" s="176"/>
      <c r="D342" s="147" t="e">
        <f>+VLOOKUP(C342,AREAS!$A$1:$B$13,2,0)</f>
        <v>#N/A</v>
      </c>
      <c r="E342" s="157"/>
      <c r="F342" s="161"/>
      <c r="G342" s="155"/>
      <c r="H342" s="155"/>
      <c r="I342" s="169">
        <f t="shared" si="2"/>
        <v>0</v>
      </c>
      <c r="J342" s="159"/>
      <c r="K342" s="172"/>
      <c r="L342" s="154"/>
      <c r="M342" s="160"/>
    </row>
    <row r="343" spans="2:13" ht="15" hidden="1" customHeight="1">
      <c r="B343" s="156"/>
      <c r="C343" s="176"/>
      <c r="D343" s="147" t="e">
        <f>+VLOOKUP(C343,AREAS!$A$1:$B$13,2,0)</f>
        <v>#N/A</v>
      </c>
      <c r="E343" s="157"/>
      <c r="F343" s="161"/>
      <c r="G343" s="155"/>
      <c r="H343" s="155"/>
      <c r="I343" s="169">
        <f t="shared" si="2"/>
        <v>0</v>
      </c>
      <c r="J343" s="159"/>
      <c r="K343" s="172"/>
      <c r="L343" s="154"/>
      <c r="M343" s="160"/>
    </row>
    <row r="344" spans="2:13" ht="15" hidden="1" customHeight="1">
      <c r="B344" s="156"/>
      <c r="C344" s="176"/>
      <c r="D344" s="147" t="e">
        <f>+VLOOKUP(C344,AREAS!$A$1:$B$13,2,0)</f>
        <v>#N/A</v>
      </c>
      <c r="E344" s="157"/>
      <c r="F344" s="161"/>
      <c r="G344" s="155"/>
      <c r="H344" s="155"/>
      <c r="I344" s="169">
        <f t="shared" si="2"/>
        <v>0</v>
      </c>
      <c r="J344" s="159"/>
      <c r="K344" s="172"/>
      <c r="L344" s="154"/>
      <c r="M344" s="160"/>
    </row>
    <row r="345" spans="2:13" ht="15" hidden="1" customHeight="1">
      <c r="B345" s="156"/>
      <c r="C345" s="176"/>
      <c r="D345" s="147" t="e">
        <f>+VLOOKUP(C345,AREAS!$A$1:$B$13,2,0)</f>
        <v>#N/A</v>
      </c>
      <c r="E345" s="157"/>
      <c r="F345" s="161"/>
      <c r="G345" s="155"/>
      <c r="H345" s="155"/>
      <c r="I345" s="169">
        <f t="shared" si="2"/>
        <v>0</v>
      </c>
      <c r="J345" s="159"/>
      <c r="K345" s="172"/>
      <c r="L345" s="154"/>
      <c r="M345" s="160"/>
    </row>
    <row r="346" spans="2:13" ht="15" hidden="1" customHeight="1">
      <c r="B346" s="156"/>
      <c r="C346" s="176"/>
      <c r="D346" s="147" t="e">
        <f>+VLOOKUP(C346,AREAS!$A$1:$B$13,2,0)</f>
        <v>#N/A</v>
      </c>
      <c r="E346" s="157"/>
      <c r="F346" s="161"/>
      <c r="G346" s="155"/>
      <c r="H346" s="155"/>
      <c r="I346" s="169">
        <f t="shared" si="2"/>
        <v>0</v>
      </c>
      <c r="J346" s="159"/>
      <c r="K346" s="172"/>
      <c r="L346" s="154"/>
      <c r="M346" s="160"/>
    </row>
    <row r="347" spans="2:13" ht="15" hidden="1" customHeight="1">
      <c r="B347" s="156"/>
      <c r="C347" s="176"/>
      <c r="D347" s="147" t="e">
        <f>+VLOOKUP(C347,AREAS!$A$1:$B$13,2,0)</f>
        <v>#N/A</v>
      </c>
      <c r="E347" s="157"/>
      <c r="F347" s="161"/>
      <c r="G347" s="155"/>
      <c r="H347" s="155"/>
      <c r="I347" s="169">
        <f t="shared" si="2"/>
        <v>0</v>
      </c>
      <c r="J347" s="159"/>
      <c r="K347" s="172"/>
      <c r="L347" s="154"/>
      <c r="M347" s="160"/>
    </row>
    <row r="348" spans="2:13" ht="15" hidden="1" customHeight="1">
      <c r="B348" s="156"/>
      <c r="C348" s="176"/>
      <c r="D348" s="147" t="e">
        <f>+VLOOKUP(C348,AREAS!$A$1:$B$13,2,0)</f>
        <v>#N/A</v>
      </c>
      <c r="E348" s="157"/>
      <c r="F348" s="161"/>
      <c r="G348" s="155"/>
      <c r="H348" s="155"/>
      <c r="I348" s="169">
        <f t="shared" si="2"/>
        <v>0</v>
      </c>
      <c r="J348" s="159"/>
      <c r="K348" s="172"/>
      <c r="L348" s="154"/>
      <c r="M348" s="160"/>
    </row>
    <row r="349" spans="2:13" ht="15" hidden="1" customHeight="1">
      <c r="B349" s="156"/>
      <c r="C349" s="176"/>
      <c r="D349" s="147" t="e">
        <f>+VLOOKUP(C349,AREAS!$A$1:$B$13,2,0)</f>
        <v>#N/A</v>
      </c>
      <c r="E349" s="157"/>
      <c r="F349" s="161"/>
      <c r="G349" s="155"/>
      <c r="H349" s="155"/>
      <c r="I349" s="169">
        <f t="shared" si="2"/>
        <v>0</v>
      </c>
      <c r="J349" s="159"/>
      <c r="K349" s="172"/>
      <c r="L349" s="154"/>
      <c r="M349" s="160"/>
    </row>
    <row r="350" spans="2:13" ht="15" hidden="1" customHeight="1">
      <c r="B350" s="156"/>
      <c r="C350" s="176"/>
      <c r="D350" s="147" t="e">
        <f>+VLOOKUP(C350,AREAS!$A$1:$B$13,2,0)</f>
        <v>#N/A</v>
      </c>
      <c r="E350" s="157"/>
      <c r="F350" s="161"/>
      <c r="G350" s="155"/>
      <c r="H350" s="155"/>
      <c r="I350" s="169">
        <f t="shared" si="2"/>
        <v>0</v>
      </c>
      <c r="J350" s="159"/>
      <c r="K350" s="172"/>
      <c r="L350" s="154"/>
      <c r="M350" s="160"/>
    </row>
    <row r="351" spans="2:13" ht="15" hidden="1" customHeight="1">
      <c r="B351" s="156"/>
      <c r="C351" s="176"/>
      <c r="D351" s="147" t="e">
        <f>+VLOOKUP(C351,AREAS!$A$1:$B$13,2,0)</f>
        <v>#N/A</v>
      </c>
      <c r="E351" s="157"/>
      <c r="F351" s="161"/>
      <c r="G351" s="155"/>
      <c r="H351" s="155"/>
      <c r="I351" s="169">
        <f t="shared" si="2"/>
        <v>0</v>
      </c>
      <c r="J351" s="159"/>
      <c r="K351" s="172"/>
      <c r="L351" s="154"/>
      <c r="M351" s="160"/>
    </row>
    <row r="352" spans="2:13" ht="15" hidden="1" customHeight="1">
      <c r="B352" s="156"/>
      <c r="C352" s="176"/>
      <c r="D352" s="147" t="e">
        <f>+VLOOKUP(C352,AREAS!$A$1:$B$13,2,0)</f>
        <v>#N/A</v>
      </c>
      <c r="E352" s="157"/>
      <c r="F352" s="161"/>
      <c r="G352" s="155"/>
      <c r="H352" s="155"/>
      <c r="I352" s="169">
        <f t="shared" si="2"/>
        <v>0</v>
      </c>
      <c r="J352" s="159"/>
      <c r="K352" s="172"/>
      <c r="L352" s="154"/>
      <c r="M352" s="160"/>
    </row>
    <row r="353" spans="2:13" ht="15" hidden="1" customHeight="1">
      <c r="B353" s="156"/>
      <c r="C353" s="176"/>
      <c r="D353" s="147" t="e">
        <f>+VLOOKUP(C353,AREAS!$A$1:$B$13,2,0)</f>
        <v>#N/A</v>
      </c>
      <c r="E353" s="157"/>
      <c r="F353" s="161"/>
      <c r="G353" s="155"/>
      <c r="H353" s="155"/>
      <c r="I353" s="169">
        <f t="shared" si="2"/>
        <v>0</v>
      </c>
      <c r="J353" s="159"/>
      <c r="K353" s="172"/>
      <c r="L353" s="154"/>
      <c r="M353" s="160"/>
    </row>
    <row r="354" spans="2:13" ht="15" hidden="1" customHeight="1">
      <c r="B354" s="156"/>
      <c r="C354" s="176"/>
      <c r="D354" s="147" t="e">
        <f>+VLOOKUP(C354,AREAS!$A$1:$B$13,2,0)</f>
        <v>#N/A</v>
      </c>
      <c r="E354" s="157"/>
      <c r="F354" s="161"/>
      <c r="G354" s="155"/>
      <c r="H354" s="155"/>
      <c r="I354" s="169">
        <f t="shared" si="2"/>
        <v>0</v>
      </c>
      <c r="J354" s="159"/>
      <c r="K354" s="172"/>
      <c r="L354" s="154"/>
      <c r="M354" s="160"/>
    </row>
    <row r="355" spans="2:13" ht="15" hidden="1" customHeight="1">
      <c r="B355" s="156"/>
      <c r="C355" s="176"/>
      <c r="D355" s="147" t="e">
        <f>+VLOOKUP(C355,AREAS!$A$1:$B$13,2,0)</f>
        <v>#N/A</v>
      </c>
      <c r="E355" s="157"/>
      <c r="F355" s="161"/>
      <c r="G355" s="155"/>
      <c r="H355" s="155"/>
      <c r="I355" s="169">
        <f t="shared" si="2"/>
        <v>0</v>
      </c>
      <c r="J355" s="159"/>
      <c r="K355" s="172"/>
      <c r="L355" s="154"/>
      <c r="M355" s="160"/>
    </row>
    <row r="356" spans="2:13" ht="15" hidden="1" customHeight="1">
      <c r="B356" s="156"/>
      <c r="C356" s="176"/>
      <c r="D356" s="147" t="e">
        <f>+VLOOKUP(C356,AREAS!$A$1:$B$13,2,0)</f>
        <v>#N/A</v>
      </c>
      <c r="E356" s="157"/>
      <c r="F356" s="161"/>
      <c r="G356" s="155"/>
      <c r="H356" s="155"/>
      <c r="I356" s="169">
        <f t="shared" si="2"/>
        <v>0</v>
      </c>
      <c r="J356" s="159"/>
      <c r="K356" s="172"/>
      <c r="L356" s="154"/>
      <c r="M356" s="160"/>
    </row>
    <row r="357" spans="2:13" ht="15" hidden="1" customHeight="1">
      <c r="B357" s="156"/>
      <c r="C357" s="176"/>
      <c r="D357" s="147" t="e">
        <f>+VLOOKUP(C357,AREAS!$A$1:$B$13,2,0)</f>
        <v>#N/A</v>
      </c>
      <c r="E357" s="157"/>
      <c r="F357" s="161"/>
      <c r="G357" s="155"/>
      <c r="H357" s="155"/>
      <c r="I357" s="169">
        <f t="shared" si="2"/>
        <v>0</v>
      </c>
      <c r="J357" s="159"/>
      <c r="K357" s="172"/>
      <c r="L357" s="154"/>
      <c r="M357" s="160"/>
    </row>
    <row r="358" spans="2:13" ht="15" hidden="1" customHeight="1">
      <c r="B358" s="156"/>
      <c r="C358" s="176"/>
      <c r="D358" s="147" t="e">
        <f>+VLOOKUP(C358,AREAS!$A$1:$B$13,2,0)</f>
        <v>#N/A</v>
      </c>
      <c r="E358" s="157"/>
      <c r="F358" s="161"/>
      <c r="G358" s="155"/>
      <c r="H358" s="155"/>
      <c r="I358" s="169">
        <f t="shared" si="2"/>
        <v>0</v>
      </c>
      <c r="J358" s="159"/>
      <c r="K358" s="172"/>
      <c r="L358" s="154"/>
      <c r="M358" s="160"/>
    </row>
    <row r="359" spans="2:13" ht="15" hidden="1" customHeight="1">
      <c r="B359" s="156"/>
      <c r="C359" s="176"/>
      <c r="D359" s="147" t="e">
        <f>+VLOOKUP(C359,AREAS!$A$1:$B$13,2,0)</f>
        <v>#N/A</v>
      </c>
      <c r="E359" s="157"/>
      <c r="F359" s="161"/>
      <c r="G359" s="155"/>
      <c r="H359" s="155"/>
      <c r="I359" s="169">
        <f t="shared" si="2"/>
        <v>0</v>
      </c>
      <c r="J359" s="159"/>
      <c r="K359" s="172"/>
      <c r="L359" s="154"/>
      <c r="M359" s="160"/>
    </row>
    <row r="360" spans="2:13" ht="15" hidden="1" customHeight="1">
      <c r="B360" s="156"/>
      <c r="C360" s="176"/>
      <c r="D360" s="147" t="e">
        <f>+VLOOKUP(C360,AREAS!$A$1:$B$13,2,0)</f>
        <v>#N/A</v>
      </c>
      <c r="E360" s="157"/>
      <c r="F360" s="161"/>
      <c r="G360" s="155"/>
      <c r="H360" s="155"/>
      <c r="I360" s="169">
        <f t="shared" si="2"/>
        <v>0</v>
      </c>
      <c r="J360" s="159"/>
      <c r="K360" s="172"/>
      <c r="L360" s="154"/>
      <c r="M360" s="160"/>
    </row>
    <row r="361" spans="2:13" ht="15" hidden="1" customHeight="1">
      <c r="B361" s="156"/>
      <c r="C361" s="176"/>
      <c r="D361" s="147" t="e">
        <f>+VLOOKUP(C361,AREAS!$A$1:$B$13,2,0)</f>
        <v>#N/A</v>
      </c>
      <c r="E361" s="157"/>
      <c r="F361" s="161"/>
      <c r="G361" s="155"/>
      <c r="H361" s="155"/>
      <c r="I361" s="169">
        <f t="shared" si="2"/>
        <v>0</v>
      </c>
      <c r="J361" s="159"/>
      <c r="K361" s="172"/>
      <c r="L361" s="154"/>
      <c r="M361" s="160"/>
    </row>
    <row r="362" spans="2:13" ht="15" hidden="1" customHeight="1">
      <c r="B362" s="156"/>
      <c r="C362" s="176"/>
      <c r="D362" s="147" t="e">
        <f>+VLOOKUP(C362,AREAS!$A$1:$B$13,2,0)</f>
        <v>#N/A</v>
      </c>
      <c r="E362" s="157"/>
      <c r="F362" s="161"/>
      <c r="G362" s="155"/>
      <c r="H362" s="155"/>
      <c r="I362" s="169">
        <f t="shared" si="2"/>
        <v>0</v>
      </c>
      <c r="J362" s="159"/>
      <c r="K362" s="172"/>
      <c r="L362" s="154"/>
      <c r="M362" s="160"/>
    </row>
    <row r="363" spans="2:13" ht="15" hidden="1" customHeight="1">
      <c r="B363" s="156"/>
      <c r="C363" s="176"/>
      <c r="D363" s="147" t="e">
        <f>+VLOOKUP(C363,AREAS!$A$1:$B$13,2,0)</f>
        <v>#N/A</v>
      </c>
      <c r="E363" s="157"/>
      <c r="F363" s="161"/>
      <c r="G363" s="155"/>
      <c r="H363" s="155"/>
      <c r="I363" s="169">
        <f t="shared" si="2"/>
        <v>0</v>
      </c>
      <c r="J363" s="159"/>
      <c r="K363" s="172"/>
      <c r="L363" s="154"/>
      <c r="M363" s="160"/>
    </row>
    <row r="364" spans="2:13" ht="15" hidden="1" customHeight="1">
      <c r="B364" s="156"/>
      <c r="C364" s="176"/>
      <c r="D364" s="147" t="e">
        <f>+VLOOKUP(C364,AREAS!$A$1:$B$13,2,0)</f>
        <v>#N/A</v>
      </c>
      <c r="E364" s="157"/>
      <c r="F364" s="161"/>
      <c r="G364" s="155"/>
      <c r="H364" s="155"/>
      <c r="I364" s="169">
        <f t="shared" si="2"/>
        <v>0</v>
      </c>
      <c r="J364" s="159"/>
      <c r="K364" s="172"/>
      <c r="L364" s="154"/>
      <c r="M364" s="160"/>
    </row>
    <row r="365" spans="2:13" ht="15" hidden="1" customHeight="1">
      <c r="B365" s="156"/>
      <c r="C365" s="176"/>
      <c r="D365" s="147" t="e">
        <f>+VLOOKUP(C365,AREAS!$A$1:$B$13,2,0)</f>
        <v>#N/A</v>
      </c>
      <c r="E365" s="157"/>
      <c r="F365" s="161"/>
      <c r="G365" s="155"/>
      <c r="H365" s="155"/>
      <c r="I365" s="169">
        <f t="shared" si="2"/>
        <v>0</v>
      </c>
      <c r="J365" s="159"/>
      <c r="K365" s="172"/>
      <c r="L365" s="154"/>
      <c r="M365" s="160"/>
    </row>
    <row r="366" spans="2:13" ht="15" hidden="1" customHeight="1">
      <c r="B366" s="156"/>
      <c r="C366" s="176"/>
      <c r="D366" s="147" t="e">
        <f>+VLOOKUP(C366,AREAS!$A$1:$B$13,2,0)</f>
        <v>#N/A</v>
      </c>
      <c r="E366" s="157"/>
      <c r="F366" s="161"/>
      <c r="G366" s="155"/>
      <c r="H366" s="155"/>
      <c r="I366" s="169">
        <f t="shared" si="2"/>
        <v>0</v>
      </c>
      <c r="J366" s="159"/>
      <c r="K366" s="172"/>
      <c r="L366" s="154"/>
      <c r="M366" s="160"/>
    </row>
    <row r="367" spans="2:13" ht="15" hidden="1" customHeight="1">
      <c r="B367" s="156"/>
      <c r="C367" s="176"/>
      <c r="D367" s="147" t="e">
        <f>+VLOOKUP(C367,AREAS!$A$1:$B$13,2,0)</f>
        <v>#N/A</v>
      </c>
      <c r="E367" s="157"/>
      <c r="F367" s="161"/>
      <c r="G367" s="155"/>
      <c r="H367" s="155"/>
      <c r="I367" s="169">
        <f t="shared" si="2"/>
        <v>0</v>
      </c>
      <c r="J367" s="159"/>
      <c r="K367" s="172"/>
      <c r="L367" s="154"/>
      <c r="M367" s="160"/>
    </row>
    <row r="368" spans="2:13" ht="15" hidden="1" customHeight="1">
      <c r="B368" s="156"/>
      <c r="C368" s="176"/>
      <c r="D368" s="147" t="e">
        <f>+VLOOKUP(C368,AREAS!$A$1:$B$13,2,0)</f>
        <v>#N/A</v>
      </c>
      <c r="E368" s="157"/>
      <c r="F368" s="161"/>
      <c r="G368" s="155"/>
      <c r="H368" s="155"/>
      <c r="I368" s="169">
        <f t="shared" si="2"/>
        <v>0</v>
      </c>
      <c r="J368" s="159"/>
      <c r="K368" s="172"/>
      <c r="L368" s="154"/>
      <c r="M368" s="160"/>
    </row>
    <row r="369" spans="2:13" ht="15" hidden="1" customHeight="1">
      <c r="B369" s="156"/>
      <c r="C369" s="176"/>
      <c r="D369" s="147" t="e">
        <f>+VLOOKUP(C369,AREAS!$A$1:$B$13,2,0)</f>
        <v>#N/A</v>
      </c>
      <c r="E369" s="157"/>
      <c r="F369" s="161"/>
      <c r="G369" s="155"/>
      <c r="H369" s="155"/>
      <c r="I369" s="169">
        <f t="shared" si="2"/>
        <v>0</v>
      </c>
      <c r="J369" s="159"/>
      <c r="K369" s="172"/>
      <c r="L369" s="154"/>
      <c r="M369" s="160"/>
    </row>
    <row r="370" spans="2:13" ht="15" hidden="1" customHeight="1">
      <c r="B370" s="156"/>
      <c r="C370" s="176"/>
      <c r="D370" s="147" t="e">
        <f>+VLOOKUP(C370,AREAS!$A$1:$B$13,2,0)</f>
        <v>#N/A</v>
      </c>
      <c r="E370" s="157"/>
      <c r="F370" s="161"/>
      <c r="G370" s="155"/>
      <c r="H370" s="155"/>
      <c r="I370" s="169">
        <f t="shared" si="2"/>
        <v>0</v>
      </c>
      <c r="J370" s="159"/>
      <c r="K370" s="172"/>
      <c r="L370" s="154"/>
      <c r="M370" s="160"/>
    </row>
    <row r="371" spans="2:13" ht="15" hidden="1" customHeight="1">
      <c r="B371" s="156"/>
      <c r="C371" s="176"/>
      <c r="D371" s="147" t="e">
        <f>+VLOOKUP(C371,AREAS!$A$1:$B$13,2,0)</f>
        <v>#N/A</v>
      </c>
      <c r="E371" s="157"/>
      <c r="F371" s="161"/>
      <c r="G371" s="155"/>
      <c r="H371" s="155"/>
      <c r="I371" s="169">
        <f t="shared" si="2"/>
        <v>0</v>
      </c>
      <c r="J371" s="159"/>
      <c r="K371" s="172"/>
      <c r="L371" s="154"/>
      <c r="M371" s="160"/>
    </row>
    <row r="372" spans="2:13" ht="15" hidden="1" customHeight="1">
      <c r="B372" s="156"/>
      <c r="C372" s="176"/>
      <c r="D372" s="147" t="e">
        <f>+VLOOKUP(C372,AREAS!$A$1:$B$13,2,0)</f>
        <v>#N/A</v>
      </c>
      <c r="E372" s="157"/>
      <c r="F372" s="161"/>
      <c r="G372" s="155"/>
      <c r="H372" s="155"/>
      <c r="I372" s="169">
        <f t="shared" si="2"/>
        <v>0</v>
      </c>
      <c r="J372" s="159"/>
      <c r="K372" s="172"/>
      <c r="L372" s="154"/>
      <c r="M372" s="160"/>
    </row>
    <row r="373" spans="2:13" ht="15" hidden="1" customHeight="1">
      <c r="B373" s="156"/>
      <c r="C373" s="176"/>
      <c r="D373" s="147" t="e">
        <f>+VLOOKUP(C373,AREAS!$A$1:$B$13,2,0)</f>
        <v>#N/A</v>
      </c>
      <c r="E373" s="157"/>
      <c r="F373" s="161"/>
      <c r="G373" s="155"/>
      <c r="H373" s="155"/>
      <c r="I373" s="169">
        <f t="shared" ref="I373:I436" si="3">+I372+G373-H373</f>
        <v>0</v>
      </c>
      <c r="J373" s="159"/>
      <c r="K373" s="172"/>
      <c r="L373" s="154"/>
      <c r="M373" s="160"/>
    </row>
    <row r="374" spans="2:13" ht="15" hidden="1" customHeight="1">
      <c r="B374" s="156"/>
      <c r="C374" s="176"/>
      <c r="D374" s="147" t="e">
        <f>+VLOOKUP(C374,AREAS!$A$1:$B$13,2,0)</f>
        <v>#N/A</v>
      </c>
      <c r="E374" s="157"/>
      <c r="F374" s="161"/>
      <c r="G374" s="155"/>
      <c r="H374" s="155"/>
      <c r="I374" s="169">
        <f t="shared" si="3"/>
        <v>0</v>
      </c>
      <c r="J374" s="159"/>
      <c r="K374" s="172"/>
      <c r="L374" s="154"/>
      <c r="M374" s="160"/>
    </row>
    <row r="375" spans="2:13" ht="15" hidden="1" customHeight="1">
      <c r="B375" s="156"/>
      <c r="C375" s="176"/>
      <c r="D375" s="147" t="e">
        <f>+VLOOKUP(C375,AREAS!$A$1:$B$13,2,0)</f>
        <v>#N/A</v>
      </c>
      <c r="E375" s="157"/>
      <c r="F375" s="161"/>
      <c r="G375" s="155"/>
      <c r="H375" s="155"/>
      <c r="I375" s="169">
        <f t="shared" si="3"/>
        <v>0</v>
      </c>
      <c r="J375" s="159"/>
      <c r="K375" s="172"/>
      <c r="L375" s="154"/>
      <c r="M375" s="160"/>
    </row>
    <row r="376" spans="2:13" ht="15" hidden="1" customHeight="1">
      <c r="B376" s="156"/>
      <c r="C376" s="176"/>
      <c r="D376" s="147" t="e">
        <f>+VLOOKUP(C376,AREAS!$A$1:$B$13,2,0)</f>
        <v>#N/A</v>
      </c>
      <c r="E376" s="157"/>
      <c r="F376" s="161"/>
      <c r="G376" s="155"/>
      <c r="H376" s="155"/>
      <c r="I376" s="169">
        <f t="shared" si="3"/>
        <v>0</v>
      </c>
      <c r="J376" s="159"/>
      <c r="K376" s="172"/>
      <c r="L376" s="154"/>
      <c r="M376" s="160"/>
    </row>
    <row r="377" spans="2:13" ht="15" hidden="1" customHeight="1">
      <c r="B377" s="156"/>
      <c r="C377" s="176"/>
      <c r="D377" s="147" t="e">
        <f>+VLOOKUP(C377,AREAS!$A$1:$B$13,2,0)</f>
        <v>#N/A</v>
      </c>
      <c r="E377" s="157"/>
      <c r="F377" s="161"/>
      <c r="G377" s="155"/>
      <c r="H377" s="155"/>
      <c r="I377" s="169">
        <f t="shared" si="3"/>
        <v>0</v>
      </c>
      <c r="J377" s="159"/>
      <c r="K377" s="172"/>
      <c r="L377" s="154"/>
      <c r="M377" s="160"/>
    </row>
    <row r="378" spans="2:13" ht="15" hidden="1" customHeight="1">
      <c r="B378" s="156"/>
      <c r="C378" s="176"/>
      <c r="D378" s="147" t="e">
        <f>+VLOOKUP(C378,AREAS!$A$1:$B$13,2,0)</f>
        <v>#N/A</v>
      </c>
      <c r="E378" s="157"/>
      <c r="F378" s="161"/>
      <c r="G378" s="155"/>
      <c r="H378" s="155"/>
      <c r="I378" s="169">
        <f t="shared" si="3"/>
        <v>0</v>
      </c>
      <c r="J378" s="159"/>
      <c r="K378" s="172"/>
      <c r="L378" s="154"/>
      <c r="M378" s="160"/>
    </row>
    <row r="379" spans="2:13" ht="15" hidden="1" customHeight="1">
      <c r="B379" s="156"/>
      <c r="C379" s="176"/>
      <c r="D379" s="147" t="e">
        <f>+VLOOKUP(C379,AREAS!$A$1:$B$13,2,0)</f>
        <v>#N/A</v>
      </c>
      <c r="E379" s="157"/>
      <c r="F379" s="161"/>
      <c r="G379" s="155"/>
      <c r="H379" s="155"/>
      <c r="I379" s="169">
        <f t="shared" si="3"/>
        <v>0</v>
      </c>
      <c r="J379" s="159"/>
      <c r="K379" s="172"/>
      <c r="L379" s="154"/>
      <c r="M379" s="160"/>
    </row>
    <row r="380" spans="2:13" ht="15" hidden="1" customHeight="1">
      <c r="B380" s="156"/>
      <c r="C380" s="176"/>
      <c r="D380" s="147" t="e">
        <f>+VLOOKUP(C380,AREAS!$A$1:$B$13,2,0)</f>
        <v>#N/A</v>
      </c>
      <c r="E380" s="157"/>
      <c r="F380" s="161"/>
      <c r="G380" s="155"/>
      <c r="H380" s="155"/>
      <c r="I380" s="169">
        <f t="shared" si="3"/>
        <v>0</v>
      </c>
      <c r="J380" s="159"/>
      <c r="K380" s="172"/>
      <c r="L380" s="154"/>
      <c r="M380" s="160"/>
    </row>
    <row r="381" spans="2:13" ht="15" hidden="1" customHeight="1">
      <c r="B381" s="156"/>
      <c r="C381" s="176"/>
      <c r="D381" s="147" t="e">
        <f>+VLOOKUP(C381,AREAS!$A$1:$B$13,2,0)</f>
        <v>#N/A</v>
      </c>
      <c r="E381" s="157"/>
      <c r="F381" s="161"/>
      <c r="G381" s="155"/>
      <c r="H381" s="155"/>
      <c r="I381" s="169">
        <f t="shared" si="3"/>
        <v>0</v>
      </c>
      <c r="J381" s="159"/>
      <c r="K381" s="172"/>
      <c r="L381" s="154"/>
      <c r="M381" s="160"/>
    </row>
    <row r="382" spans="2:13" ht="15" hidden="1" customHeight="1">
      <c r="B382" s="156"/>
      <c r="C382" s="176"/>
      <c r="D382" s="147" t="e">
        <f>+VLOOKUP(C382,AREAS!$A$1:$B$13,2,0)</f>
        <v>#N/A</v>
      </c>
      <c r="E382" s="157"/>
      <c r="F382" s="161"/>
      <c r="G382" s="155"/>
      <c r="H382" s="155"/>
      <c r="I382" s="169">
        <f t="shared" si="3"/>
        <v>0</v>
      </c>
      <c r="J382" s="159"/>
      <c r="K382" s="172"/>
      <c r="L382" s="154"/>
      <c r="M382" s="160"/>
    </row>
    <row r="383" spans="2:13" ht="15" hidden="1" customHeight="1">
      <c r="B383" s="156"/>
      <c r="C383" s="176"/>
      <c r="D383" s="147" t="e">
        <f>+VLOOKUP(C383,AREAS!$A$1:$B$13,2,0)</f>
        <v>#N/A</v>
      </c>
      <c r="E383" s="157"/>
      <c r="F383" s="161"/>
      <c r="G383" s="155"/>
      <c r="H383" s="155"/>
      <c r="I383" s="169">
        <f t="shared" si="3"/>
        <v>0</v>
      </c>
      <c r="J383" s="159"/>
      <c r="K383" s="172"/>
      <c r="L383" s="154"/>
      <c r="M383" s="160"/>
    </row>
    <row r="384" spans="2:13" ht="15" hidden="1" customHeight="1">
      <c r="B384" s="156"/>
      <c r="C384" s="176"/>
      <c r="D384" s="147" t="e">
        <f>+VLOOKUP(C384,AREAS!$A$1:$B$13,2,0)</f>
        <v>#N/A</v>
      </c>
      <c r="E384" s="157"/>
      <c r="F384" s="161"/>
      <c r="G384" s="155"/>
      <c r="H384" s="155"/>
      <c r="I384" s="169">
        <f t="shared" si="3"/>
        <v>0</v>
      </c>
      <c r="J384" s="159"/>
      <c r="K384" s="172"/>
      <c r="L384" s="154"/>
      <c r="M384" s="160"/>
    </row>
    <row r="385" spans="2:13" ht="15" hidden="1" customHeight="1">
      <c r="B385" s="156"/>
      <c r="C385" s="176"/>
      <c r="D385" s="147" t="e">
        <f>+VLOOKUP(C385,AREAS!$A$1:$B$13,2,0)</f>
        <v>#N/A</v>
      </c>
      <c r="E385" s="157"/>
      <c r="F385" s="161"/>
      <c r="G385" s="155"/>
      <c r="H385" s="155"/>
      <c r="I385" s="169">
        <f t="shared" si="3"/>
        <v>0</v>
      </c>
      <c r="J385" s="159"/>
      <c r="K385" s="172"/>
      <c r="L385" s="154"/>
      <c r="M385" s="160"/>
    </row>
    <row r="386" spans="2:13" ht="15" hidden="1" customHeight="1">
      <c r="B386" s="156"/>
      <c r="C386" s="176"/>
      <c r="D386" s="147" t="e">
        <f>+VLOOKUP(C386,AREAS!$A$1:$B$13,2,0)</f>
        <v>#N/A</v>
      </c>
      <c r="E386" s="157"/>
      <c r="F386" s="161"/>
      <c r="G386" s="155"/>
      <c r="H386" s="155"/>
      <c r="I386" s="169">
        <f t="shared" si="3"/>
        <v>0</v>
      </c>
      <c r="J386" s="159"/>
      <c r="K386" s="172"/>
      <c r="L386" s="154"/>
      <c r="M386" s="160"/>
    </row>
    <row r="387" spans="2:13" ht="15" hidden="1" customHeight="1">
      <c r="B387" s="156"/>
      <c r="C387" s="176"/>
      <c r="D387" s="147" t="e">
        <f>+VLOOKUP(C387,AREAS!$A$1:$B$13,2,0)</f>
        <v>#N/A</v>
      </c>
      <c r="E387" s="157"/>
      <c r="F387" s="161"/>
      <c r="G387" s="155"/>
      <c r="H387" s="155"/>
      <c r="I387" s="169">
        <f t="shared" si="3"/>
        <v>0</v>
      </c>
      <c r="J387" s="159"/>
      <c r="K387" s="172"/>
      <c r="L387" s="154"/>
      <c r="M387" s="160"/>
    </row>
    <row r="388" spans="2:13" ht="15" hidden="1" customHeight="1">
      <c r="B388" s="156"/>
      <c r="C388" s="176"/>
      <c r="D388" s="147" t="e">
        <f>+VLOOKUP(C388,AREAS!$A$1:$B$13,2,0)</f>
        <v>#N/A</v>
      </c>
      <c r="E388" s="157"/>
      <c r="F388" s="161"/>
      <c r="G388" s="155"/>
      <c r="H388" s="155"/>
      <c r="I388" s="169">
        <f t="shared" si="3"/>
        <v>0</v>
      </c>
      <c r="J388" s="159"/>
      <c r="K388" s="172"/>
      <c r="L388" s="154"/>
      <c r="M388" s="160"/>
    </row>
    <row r="389" spans="2:13" ht="15" hidden="1" customHeight="1">
      <c r="B389" s="156"/>
      <c r="C389" s="176"/>
      <c r="D389" s="147" t="e">
        <f>+VLOOKUP(C389,AREAS!$A$1:$B$13,2,0)</f>
        <v>#N/A</v>
      </c>
      <c r="E389" s="157"/>
      <c r="F389" s="161"/>
      <c r="G389" s="155"/>
      <c r="H389" s="155"/>
      <c r="I389" s="169">
        <f t="shared" si="3"/>
        <v>0</v>
      </c>
      <c r="J389" s="159"/>
      <c r="K389" s="172"/>
      <c r="L389" s="154"/>
      <c r="M389" s="160"/>
    </row>
    <row r="390" spans="2:13" ht="15" hidden="1" customHeight="1">
      <c r="B390" s="156"/>
      <c r="C390" s="176"/>
      <c r="D390" s="147" t="e">
        <f>+VLOOKUP(C390,AREAS!$A$1:$B$13,2,0)</f>
        <v>#N/A</v>
      </c>
      <c r="E390" s="157"/>
      <c r="F390" s="161"/>
      <c r="G390" s="155"/>
      <c r="H390" s="155"/>
      <c r="I390" s="169">
        <f t="shared" si="3"/>
        <v>0</v>
      </c>
      <c r="J390" s="159"/>
      <c r="K390" s="172"/>
      <c r="L390" s="154"/>
      <c r="M390" s="160"/>
    </row>
    <row r="391" spans="2:13" ht="15" hidden="1" customHeight="1">
      <c r="B391" s="156"/>
      <c r="C391" s="176"/>
      <c r="D391" s="147" t="e">
        <f>+VLOOKUP(C391,AREAS!$A$1:$B$13,2,0)</f>
        <v>#N/A</v>
      </c>
      <c r="E391" s="157"/>
      <c r="F391" s="161"/>
      <c r="G391" s="155"/>
      <c r="H391" s="155"/>
      <c r="I391" s="169">
        <f t="shared" si="3"/>
        <v>0</v>
      </c>
      <c r="J391" s="159"/>
      <c r="K391" s="172"/>
      <c r="L391" s="154"/>
      <c r="M391" s="160"/>
    </row>
    <row r="392" spans="2:13" ht="15" hidden="1" customHeight="1">
      <c r="B392" s="156"/>
      <c r="C392" s="176"/>
      <c r="D392" s="147" t="e">
        <f>+VLOOKUP(C392,AREAS!$A$1:$B$13,2,0)</f>
        <v>#N/A</v>
      </c>
      <c r="E392" s="157"/>
      <c r="F392" s="161"/>
      <c r="G392" s="155"/>
      <c r="H392" s="155"/>
      <c r="I392" s="169">
        <f t="shared" si="3"/>
        <v>0</v>
      </c>
      <c r="J392" s="159"/>
      <c r="K392" s="172"/>
      <c r="L392" s="154"/>
      <c r="M392" s="160"/>
    </row>
    <row r="393" spans="2:13" ht="15" hidden="1" customHeight="1">
      <c r="B393" s="156"/>
      <c r="C393" s="176"/>
      <c r="D393" s="147" t="e">
        <f>+VLOOKUP(C393,AREAS!$A$1:$B$13,2,0)</f>
        <v>#N/A</v>
      </c>
      <c r="E393" s="157"/>
      <c r="F393" s="161"/>
      <c r="G393" s="155"/>
      <c r="H393" s="155"/>
      <c r="I393" s="169">
        <f t="shared" si="3"/>
        <v>0</v>
      </c>
      <c r="J393" s="159"/>
      <c r="K393" s="172"/>
      <c r="L393" s="154"/>
      <c r="M393" s="160"/>
    </row>
    <row r="394" spans="2:13" ht="15" hidden="1" customHeight="1">
      <c r="B394" s="156"/>
      <c r="C394" s="176"/>
      <c r="D394" s="147" t="e">
        <f>+VLOOKUP(C394,AREAS!$A$1:$B$13,2,0)</f>
        <v>#N/A</v>
      </c>
      <c r="E394" s="157"/>
      <c r="F394" s="161"/>
      <c r="G394" s="155"/>
      <c r="H394" s="155"/>
      <c r="I394" s="169">
        <f t="shared" si="3"/>
        <v>0</v>
      </c>
      <c r="J394" s="159"/>
      <c r="K394" s="172"/>
      <c r="L394" s="154"/>
      <c r="M394" s="160"/>
    </row>
    <row r="395" spans="2:13" ht="15" hidden="1" customHeight="1">
      <c r="B395" s="156"/>
      <c r="C395" s="176"/>
      <c r="D395" s="147" t="e">
        <f>+VLOOKUP(C395,AREAS!$A$1:$B$13,2,0)</f>
        <v>#N/A</v>
      </c>
      <c r="E395" s="157"/>
      <c r="F395" s="161"/>
      <c r="G395" s="155"/>
      <c r="H395" s="155"/>
      <c r="I395" s="169">
        <f t="shared" si="3"/>
        <v>0</v>
      </c>
      <c r="J395" s="159"/>
      <c r="K395" s="172"/>
      <c r="L395" s="154"/>
      <c r="M395" s="160"/>
    </row>
    <row r="396" spans="2:13" ht="15" hidden="1" customHeight="1">
      <c r="B396" s="156"/>
      <c r="C396" s="176"/>
      <c r="D396" s="147" t="e">
        <f>+VLOOKUP(C396,AREAS!$A$1:$B$13,2,0)</f>
        <v>#N/A</v>
      </c>
      <c r="E396" s="157"/>
      <c r="F396" s="161"/>
      <c r="G396" s="155"/>
      <c r="H396" s="155"/>
      <c r="I396" s="169">
        <f t="shared" si="3"/>
        <v>0</v>
      </c>
      <c r="J396" s="159"/>
      <c r="K396" s="172"/>
      <c r="L396" s="154"/>
      <c r="M396" s="160"/>
    </row>
    <row r="397" spans="2:13" ht="15" hidden="1" customHeight="1">
      <c r="B397" s="156"/>
      <c r="C397" s="176"/>
      <c r="D397" s="147" t="e">
        <f>+VLOOKUP(C397,AREAS!$A$1:$B$13,2,0)</f>
        <v>#N/A</v>
      </c>
      <c r="E397" s="157"/>
      <c r="F397" s="161"/>
      <c r="G397" s="155"/>
      <c r="H397" s="155"/>
      <c r="I397" s="169">
        <f t="shared" si="3"/>
        <v>0</v>
      </c>
      <c r="J397" s="159"/>
      <c r="K397" s="172"/>
      <c r="L397" s="154"/>
      <c r="M397" s="160"/>
    </row>
    <row r="398" spans="2:13" ht="15" hidden="1" customHeight="1">
      <c r="B398" s="156"/>
      <c r="C398" s="176"/>
      <c r="D398" s="147" t="e">
        <f>+VLOOKUP(C398,AREAS!$A$1:$B$13,2,0)</f>
        <v>#N/A</v>
      </c>
      <c r="E398" s="157"/>
      <c r="F398" s="161"/>
      <c r="G398" s="155"/>
      <c r="H398" s="155"/>
      <c r="I398" s="169">
        <f t="shared" si="3"/>
        <v>0</v>
      </c>
      <c r="J398" s="159"/>
      <c r="K398" s="172"/>
      <c r="L398" s="154"/>
      <c r="M398" s="160"/>
    </row>
    <row r="399" spans="2:13" ht="15" hidden="1" customHeight="1">
      <c r="B399" s="156"/>
      <c r="C399" s="176"/>
      <c r="D399" s="147" t="e">
        <f>+VLOOKUP(C399,AREAS!$A$1:$B$13,2,0)</f>
        <v>#N/A</v>
      </c>
      <c r="E399" s="157"/>
      <c r="F399" s="161"/>
      <c r="G399" s="155"/>
      <c r="H399" s="155"/>
      <c r="I399" s="169">
        <f t="shared" si="3"/>
        <v>0</v>
      </c>
      <c r="J399" s="159"/>
      <c r="K399" s="172"/>
      <c r="L399" s="154"/>
      <c r="M399" s="160"/>
    </row>
    <row r="400" spans="2:13" ht="15" hidden="1" customHeight="1">
      <c r="B400" s="156"/>
      <c r="C400" s="176"/>
      <c r="D400" s="147" t="e">
        <f>+VLOOKUP(C400,AREAS!$A$1:$B$13,2,0)</f>
        <v>#N/A</v>
      </c>
      <c r="E400" s="157"/>
      <c r="F400" s="161"/>
      <c r="G400" s="155"/>
      <c r="H400" s="155"/>
      <c r="I400" s="169">
        <f t="shared" si="3"/>
        <v>0</v>
      </c>
      <c r="J400" s="159"/>
      <c r="K400" s="172"/>
      <c r="L400" s="154"/>
      <c r="M400" s="160"/>
    </row>
    <row r="401" spans="2:13" ht="15" hidden="1" customHeight="1">
      <c r="B401" s="156"/>
      <c r="C401" s="176"/>
      <c r="D401" s="147" t="e">
        <f>+VLOOKUP(C401,AREAS!$A$1:$B$13,2,0)</f>
        <v>#N/A</v>
      </c>
      <c r="E401" s="157"/>
      <c r="F401" s="161"/>
      <c r="G401" s="155"/>
      <c r="H401" s="155"/>
      <c r="I401" s="169">
        <f t="shared" si="3"/>
        <v>0</v>
      </c>
      <c r="J401" s="159"/>
      <c r="K401" s="172"/>
      <c r="L401" s="154"/>
      <c r="M401" s="160"/>
    </row>
    <row r="402" spans="2:13" ht="15" hidden="1" customHeight="1">
      <c r="B402" s="156"/>
      <c r="C402" s="176"/>
      <c r="D402" s="147" t="e">
        <f>+VLOOKUP(C402,AREAS!$A$1:$B$13,2,0)</f>
        <v>#N/A</v>
      </c>
      <c r="E402" s="157"/>
      <c r="F402" s="161"/>
      <c r="G402" s="155"/>
      <c r="H402" s="155"/>
      <c r="I402" s="169">
        <f t="shared" si="3"/>
        <v>0</v>
      </c>
      <c r="J402" s="159"/>
      <c r="K402" s="172"/>
      <c r="L402" s="154"/>
      <c r="M402" s="160"/>
    </row>
    <row r="403" spans="2:13" ht="15" hidden="1" customHeight="1">
      <c r="B403" s="156"/>
      <c r="C403" s="176"/>
      <c r="D403" s="147" t="e">
        <f>+VLOOKUP(C403,AREAS!$A$1:$B$13,2,0)</f>
        <v>#N/A</v>
      </c>
      <c r="E403" s="157"/>
      <c r="F403" s="161"/>
      <c r="G403" s="155"/>
      <c r="H403" s="155"/>
      <c r="I403" s="169">
        <f t="shared" si="3"/>
        <v>0</v>
      </c>
      <c r="J403" s="159"/>
      <c r="K403" s="172"/>
      <c r="L403" s="154"/>
      <c r="M403" s="160"/>
    </row>
    <row r="404" spans="2:13" ht="15" hidden="1" customHeight="1">
      <c r="B404" s="156"/>
      <c r="C404" s="176"/>
      <c r="D404" s="147" t="e">
        <f>+VLOOKUP(C404,AREAS!$A$1:$B$13,2,0)</f>
        <v>#N/A</v>
      </c>
      <c r="E404" s="157"/>
      <c r="F404" s="161"/>
      <c r="G404" s="155"/>
      <c r="H404" s="155"/>
      <c r="I404" s="169">
        <f t="shared" si="3"/>
        <v>0</v>
      </c>
      <c r="J404" s="159"/>
      <c r="K404" s="172"/>
      <c r="L404" s="154"/>
      <c r="M404" s="160"/>
    </row>
    <row r="405" spans="2:13" ht="15" hidden="1" customHeight="1">
      <c r="B405" s="156"/>
      <c r="C405" s="176"/>
      <c r="D405" s="147" t="e">
        <f>+VLOOKUP(C405,AREAS!$A$1:$B$13,2,0)</f>
        <v>#N/A</v>
      </c>
      <c r="E405" s="157"/>
      <c r="F405" s="161"/>
      <c r="G405" s="155"/>
      <c r="H405" s="155"/>
      <c r="I405" s="169">
        <f t="shared" si="3"/>
        <v>0</v>
      </c>
      <c r="J405" s="159"/>
      <c r="K405" s="172"/>
      <c r="L405" s="154"/>
      <c r="M405" s="160"/>
    </row>
    <row r="406" spans="2:13" ht="15" hidden="1" customHeight="1">
      <c r="B406" s="156"/>
      <c r="C406" s="176"/>
      <c r="D406" s="147" t="e">
        <f>+VLOOKUP(C406,AREAS!$A$1:$B$13,2,0)</f>
        <v>#N/A</v>
      </c>
      <c r="E406" s="157"/>
      <c r="F406" s="161"/>
      <c r="G406" s="155"/>
      <c r="H406" s="155"/>
      <c r="I406" s="169">
        <f t="shared" si="3"/>
        <v>0</v>
      </c>
      <c r="J406" s="159"/>
      <c r="K406" s="172"/>
      <c r="L406" s="154"/>
      <c r="M406" s="160"/>
    </row>
    <row r="407" spans="2:13" ht="15" hidden="1" customHeight="1">
      <c r="B407" s="156"/>
      <c r="C407" s="176"/>
      <c r="D407" s="147" t="e">
        <f>+VLOOKUP(C407,AREAS!$A$1:$B$13,2,0)</f>
        <v>#N/A</v>
      </c>
      <c r="E407" s="157"/>
      <c r="F407" s="161"/>
      <c r="G407" s="155"/>
      <c r="H407" s="155"/>
      <c r="I407" s="169">
        <f t="shared" si="3"/>
        <v>0</v>
      </c>
      <c r="J407" s="159"/>
      <c r="K407" s="172"/>
      <c r="L407" s="154"/>
      <c r="M407" s="160"/>
    </row>
    <row r="408" spans="2:13" ht="15" hidden="1" customHeight="1">
      <c r="B408" s="156"/>
      <c r="C408" s="176"/>
      <c r="D408" s="147" t="e">
        <f>+VLOOKUP(C408,AREAS!$A$1:$B$13,2,0)</f>
        <v>#N/A</v>
      </c>
      <c r="E408" s="157"/>
      <c r="F408" s="161"/>
      <c r="G408" s="155"/>
      <c r="H408" s="155"/>
      <c r="I408" s="169">
        <f t="shared" si="3"/>
        <v>0</v>
      </c>
      <c r="J408" s="159"/>
      <c r="K408" s="172"/>
      <c r="L408" s="154"/>
      <c r="M408" s="160"/>
    </row>
    <row r="409" spans="2:13" ht="15" hidden="1" customHeight="1">
      <c r="B409" s="156"/>
      <c r="C409" s="176"/>
      <c r="D409" s="147" t="e">
        <f>+VLOOKUP(C409,AREAS!$A$1:$B$13,2,0)</f>
        <v>#N/A</v>
      </c>
      <c r="E409" s="157"/>
      <c r="F409" s="161"/>
      <c r="G409" s="155"/>
      <c r="H409" s="155"/>
      <c r="I409" s="169">
        <f t="shared" si="3"/>
        <v>0</v>
      </c>
      <c r="J409" s="159"/>
      <c r="K409" s="172"/>
      <c r="L409" s="154"/>
      <c r="M409" s="160"/>
    </row>
    <row r="410" spans="2:13" ht="15" hidden="1" customHeight="1">
      <c r="B410" s="156"/>
      <c r="C410" s="176"/>
      <c r="D410" s="147" t="e">
        <f>+VLOOKUP(C410,AREAS!$A$1:$B$13,2,0)</f>
        <v>#N/A</v>
      </c>
      <c r="E410" s="157"/>
      <c r="F410" s="161"/>
      <c r="G410" s="155"/>
      <c r="H410" s="155"/>
      <c r="I410" s="169">
        <f t="shared" si="3"/>
        <v>0</v>
      </c>
      <c r="J410" s="159"/>
      <c r="K410" s="172"/>
      <c r="L410" s="154"/>
      <c r="M410" s="160"/>
    </row>
    <row r="411" spans="2:13" ht="15" hidden="1" customHeight="1">
      <c r="B411" s="156"/>
      <c r="C411" s="176"/>
      <c r="D411" s="147" t="e">
        <f>+VLOOKUP(C411,AREAS!$A$1:$B$13,2,0)</f>
        <v>#N/A</v>
      </c>
      <c r="E411" s="157"/>
      <c r="F411" s="161"/>
      <c r="G411" s="155"/>
      <c r="H411" s="155"/>
      <c r="I411" s="169">
        <f t="shared" si="3"/>
        <v>0</v>
      </c>
      <c r="J411" s="159"/>
      <c r="K411" s="172"/>
      <c r="L411" s="154"/>
      <c r="M411" s="160"/>
    </row>
    <row r="412" spans="2:13" ht="15" hidden="1" customHeight="1">
      <c r="B412" s="156"/>
      <c r="C412" s="176"/>
      <c r="D412" s="147" t="e">
        <f>+VLOOKUP(C412,AREAS!$A$1:$B$13,2,0)</f>
        <v>#N/A</v>
      </c>
      <c r="E412" s="157"/>
      <c r="F412" s="161"/>
      <c r="G412" s="155"/>
      <c r="H412" s="155"/>
      <c r="I412" s="169">
        <f t="shared" si="3"/>
        <v>0</v>
      </c>
      <c r="J412" s="159"/>
      <c r="K412" s="172"/>
      <c r="L412" s="154"/>
      <c r="M412" s="160"/>
    </row>
    <row r="413" spans="2:13" ht="15" hidden="1" customHeight="1">
      <c r="B413" s="156"/>
      <c r="C413" s="176"/>
      <c r="D413" s="147" t="e">
        <f>+VLOOKUP(C413,AREAS!$A$1:$B$13,2,0)</f>
        <v>#N/A</v>
      </c>
      <c r="E413" s="157"/>
      <c r="F413" s="161"/>
      <c r="G413" s="155"/>
      <c r="H413" s="155"/>
      <c r="I413" s="169">
        <f t="shared" si="3"/>
        <v>0</v>
      </c>
      <c r="J413" s="159"/>
      <c r="K413" s="172"/>
      <c r="L413" s="154"/>
      <c r="M413" s="160"/>
    </row>
    <row r="414" spans="2:13" ht="15" hidden="1" customHeight="1">
      <c r="B414" s="156"/>
      <c r="C414" s="176"/>
      <c r="D414" s="147" t="e">
        <f>+VLOOKUP(C414,AREAS!$A$1:$B$13,2,0)</f>
        <v>#N/A</v>
      </c>
      <c r="E414" s="157"/>
      <c r="F414" s="161"/>
      <c r="G414" s="155"/>
      <c r="H414" s="155"/>
      <c r="I414" s="169">
        <f t="shared" si="3"/>
        <v>0</v>
      </c>
      <c r="J414" s="159"/>
      <c r="K414" s="172"/>
      <c r="L414" s="154"/>
      <c r="M414" s="160"/>
    </row>
    <row r="415" spans="2:13" ht="15" hidden="1" customHeight="1">
      <c r="B415" s="156"/>
      <c r="C415" s="176"/>
      <c r="D415" s="147" t="e">
        <f>+VLOOKUP(C415,AREAS!$A$1:$B$13,2,0)</f>
        <v>#N/A</v>
      </c>
      <c r="E415" s="157"/>
      <c r="F415" s="161"/>
      <c r="G415" s="155"/>
      <c r="H415" s="155"/>
      <c r="I415" s="169">
        <f t="shared" si="3"/>
        <v>0</v>
      </c>
      <c r="J415" s="159"/>
      <c r="K415" s="172"/>
      <c r="L415" s="154"/>
      <c r="M415" s="160"/>
    </row>
    <row r="416" spans="2:13" ht="15" hidden="1" customHeight="1">
      <c r="B416" s="156"/>
      <c r="C416" s="176"/>
      <c r="D416" s="147" t="e">
        <f>+VLOOKUP(C416,AREAS!$A$1:$B$13,2,0)</f>
        <v>#N/A</v>
      </c>
      <c r="E416" s="157"/>
      <c r="F416" s="161"/>
      <c r="G416" s="155"/>
      <c r="H416" s="155"/>
      <c r="I416" s="169">
        <f t="shared" si="3"/>
        <v>0</v>
      </c>
      <c r="J416" s="159"/>
      <c r="K416" s="172"/>
      <c r="L416" s="154"/>
      <c r="M416" s="160"/>
    </row>
    <row r="417" spans="2:13" ht="15" hidden="1" customHeight="1">
      <c r="B417" s="156"/>
      <c r="C417" s="176"/>
      <c r="D417" s="147" t="e">
        <f>+VLOOKUP(C417,AREAS!$A$1:$B$13,2,0)</f>
        <v>#N/A</v>
      </c>
      <c r="E417" s="157"/>
      <c r="F417" s="161"/>
      <c r="G417" s="155"/>
      <c r="H417" s="155"/>
      <c r="I417" s="169">
        <f t="shared" si="3"/>
        <v>0</v>
      </c>
      <c r="J417" s="159"/>
      <c r="K417" s="172"/>
      <c r="L417" s="154"/>
      <c r="M417" s="160"/>
    </row>
    <row r="418" spans="2:13" ht="15" hidden="1" customHeight="1">
      <c r="B418" s="156"/>
      <c r="C418" s="176"/>
      <c r="D418" s="147" t="e">
        <f>+VLOOKUP(C418,AREAS!$A$1:$B$13,2,0)</f>
        <v>#N/A</v>
      </c>
      <c r="E418" s="157"/>
      <c r="F418" s="161"/>
      <c r="G418" s="155"/>
      <c r="H418" s="155"/>
      <c r="I418" s="169">
        <f t="shared" si="3"/>
        <v>0</v>
      </c>
      <c r="J418" s="159"/>
      <c r="K418" s="172"/>
      <c r="L418" s="154"/>
      <c r="M418" s="160"/>
    </row>
    <row r="419" spans="2:13" ht="15" hidden="1" customHeight="1">
      <c r="B419" s="156"/>
      <c r="C419" s="176"/>
      <c r="D419" s="147" t="e">
        <f>+VLOOKUP(C419,AREAS!$A$1:$B$13,2,0)</f>
        <v>#N/A</v>
      </c>
      <c r="E419" s="157"/>
      <c r="F419" s="161"/>
      <c r="G419" s="155"/>
      <c r="H419" s="155"/>
      <c r="I419" s="169">
        <f t="shared" si="3"/>
        <v>0</v>
      </c>
      <c r="J419" s="159"/>
      <c r="K419" s="172"/>
      <c r="L419" s="154"/>
      <c r="M419" s="160"/>
    </row>
    <row r="420" spans="2:13" ht="15" hidden="1" customHeight="1">
      <c r="B420" s="156"/>
      <c r="C420" s="176"/>
      <c r="D420" s="147" t="e">
        <f>+VLOOKUP(C420,AREAS!$A$1:$B$13,2,0)</f>
        <v>#N/A</v>
      </c>
      <c r="E420" s="157"/>
      <c r="F420" s="161"/>
      <c r="G420" s="155"/>
      <c r="H420" s="155"/>
      <c r="I420" s="169">
        <f t="shared" si="3"/>
        <v>0</v>
      </c>
      <c r="J420" s="159"/>
      <c r="K420" s="172"/>
      <c r="L420" s="154"/>
      <c r="M420" s="160"/>
    </row>
    <row r="421" spans="2:13" ht="15" hidden="1" customHeight="1">
      <c r="B421" s="156"/>
      <c r="C421" s="176"/>
      <c r="D421" s="147" t="e">
        <f>+VLOOKUP(C421,AREAS!$A$1:$B$13,2,0)</f>
        <v>#N/A</v>
      </c>
      <c r="E421" s="157"/>
      <c r="F421" s="161"/>
      <c r="G421" s="155"/>
      <c r="H421" s="155"/>
      <c r="I421" s="169">
        <f t="shared" si="3"/>
        <v>0</v>
      </c>
      <c r="J421" s="159"/>
      <c r="K421" s="172"/>
      <c r="L421" s="154"/>
      <c r="M421" s="160"/>
    </row>
    <row r="422" spans="2:13" ht="15" hidden="1" customHeight="1">
      <c r="B422" s="156"/>
      <c r="C422" s="176"/>
      <c r="D422" s="147" t="e">
        <f>+VLOOKUP(C422,AREAS!$A$1:$B$13,2,0)</f>
        <v>#N/A</v>
      </c>
      <c r="E422" s="157"/>
      <c r="F422" s="161"/>
      <c r="G422" s="155"/>
      <c r="H422" s="155"/>
      <c r="I422" s="169">
        <f t="shared" si="3"/>
        <v>0</v>
      </c>
      <c r="J422" s="159"/>
      <c r="K422" s="172"/>
      <c r="L422" s="154"/>
      <c r="M422" s="160"/>
    </row>
    <row r="423" spans="2:13" ht="15" hidden="1" customHeight="1">
      <c r="B423" s="156"/>
      <c r="C423" s="176"/>
      <c r="D423" s="147" t="e">
        <f>+VLOOKUP(C423,AREAS!$A$1:$B$13,2,0)</f>
        <v>#N/A</v>
      </c>
      <c r="E423" s="157"/>
      <c r="F423" s="161"/>
      <c r="G423" s="155"/>
      <c r="H423" s="155"/>
      <c r="I423" s="169">
        <f t="shared" si="3"/>
        <v>0</v>
      </c>
      <c r="J423" s="159"/>
      <c r="K423" s="172"/>
      <c r="L423" s="154"/>
      <c r="M423" s="160"/>
    </row>
    <row r="424" spans="2:13" ht="15" hidden="1" customHeight="1">
      <c r="B424" s="156"/>
      <c r="C424" s="176"/>
      <c r="D424" s="147" t="e">
        <f>+VLOOKUP(C424,AREAS!$A$1:$B$13,2,0)</f>
        <v>#N/A</v>
      </c>
      <c r="E424" s="157"/>
      <c r="F424" s="161"/>
      <c r="G424" s="155"/>
      <c r="H424" s="155"/>
      <c r="I424" s="169">
        <f t="shared" si="3"/>
        <v>0</v>
      </c>
      <c r="J424" s="159"/>
      <c r="K424" s="172"/>
      <c r="L424" s="154"/>
      <c r="M424" s="160"/>
    </row>
    <row r="425" spans="2:13" ht="15" hidden="1" customHeight="1">
      <c r="B425" s="156"/>
      <c r="C425" s="176"/>
      <c r="D425" s="147" t="e">
        <f>+VLOOKUP(C425,AREAS!$A$1:$B$13,2,0)</f>
        <v>#N/A</v>
      </c>
      <c r="E425" s="157"/>
      <c r="F425" s="161"/>
      <c r="G425" s="155"/>
      <c r="H425" s="155"/>
      <c r="I425" s="169">
        <f t="shared" si="3"/>
        <v>0</v>
      </c>
      <c r="J425" s="159"/>
      <c r="K425" s="172"/>
      <c r="L425" s="154"/>
      <c r="M425" s="160"/>
    </row>
    <row r="426" spans="2:13" ht="15" hidden="1" customHeight="1">
      <c r="B426" s="156"/>
      <c r="C426" s="176"/>
      <c r="D426" s="147" t="e">
        <f>+VLOOKUP(C426,AREAS!$A$1:$B$13,2,0)</f>
        <v>#N/A</v>
      </c>
      <c r="E426" s="157"/>
      <c r="F426" s="161"/>
      <c r="G426" s="155"/>
      <c r="H426" s="155"/>
      <c r="I426" s="169">
        <f t="shared" si="3"/>
        <v>0</v>
      </c>
      <c r="J426" s="159"/>
      <c r="K426" s="172"/>
      <c r="L426" s="154"/>
      <c r="M426" s="160"/>
    </row>
    <row r="427" spans="2:13" ht="15" hidden="1" customHeight="1">
      <c r="B427" s="156"/>
      <c r="C427" s="176"/>
      <c r="D427" s="147" t="e">
        <f>+VLOOKUP(C427,AREAS!$A$1:$B$13,2,0)</f>
        <v>#N/A</v>
      </c>
      <c r="E427" s="157"/>
      <c r="F427" s="161"/>
      <c r="G427" s="155"/>
      <c r="H427" s="155"/>
      <c r="I427" s="169">
        <f t="shared" si="3"/>
        <v>0</v>
      </c>
      <c r="J427" s="159"/>
      <c r="K427" s="172"/>
      <c r="L427" s="154"/>
      <c r="M427" s="160"/>
    </row>
    <row r="428" spans="2:13" ht="15" hidden="1" customHeight="1">
      <c r="B428" s="156"/>
      <c r="C428" s="176"/>
      <c r="D428" s="147" t="e">
        <f>+VLOOKUP(C428,AREAS!$A$1:$B$13,2,0)</f>
        <v>#N/A</v>
      </c>
      <c r="E428" s="157"/>
      <c r="F428" s="161"/>
      <c r="G428" s="155"/>
      <c r="H428" s="155"/>
      <c r="I428" s="169">
        <f t="shared" si="3"/>
        <v>0</v>
      </c>
      <c r="J428" s="159"/>
      <c r="K428" s="172"/>
      <c r="L428" s="154"/>
      <c r="M428" s="160"/>
    </row>
    <row r="429" spans="2:13" ht="15" hidden="1" customHeight="1">
      <c r="B429" s="156"/>
      <c r="C429" s="176"/>
      <c r="D429" s="147" t="e">
        <f>+VLOOKUP(C429,AREAS!$A$1:$B$13,2,0)</f>
        <v>#N/A</v>
      </c>
      <c r="E429" s="157"/>
      <c r="F429" s="161"/>
      <c r="G429" s="155"/>
      <c r="H429" s="155"/>
      <c r="I429" s="169">
        <f t="shared" si="3"/>
        <v>0</v>
      </c>
      <c r="J429" s="159"/>
      <c r="K429" s="172"/>
      <c r="L429" s="154"/>
      <c r="M429" s="160"/>
    </row>
    <row r="430" spans="2:13" ht="15" hidden="1" customHeight="1">
      <c r="B430" s="156"/>
      <c r="C430" s="176"/>
      <c r="D430" s="147" t="e">
        <f>+VLOOKUP(C430,AREAS!$A$1:$B$13,2,0)</f>
        <v>#N/A</v>
      </c>
      <c r="E430" s="157"/>
      <c r="F430" s="161"/>
      <c r="G430" s="155"/>
      <c r="H430" s="155"/>
      <c r="I430" s="169">
        <f t="shared" si="3"/>
        <v>0</v>
      </c>
      <c r="J430" s="159"/>
      <c r="K430" s="172"/>
      <c r="L430" s="154"/>
      <c r="M430" s="160"/>
    </row>
    <row r="431" spans="2:13" ht="15" hidden="1" customHeight="1">
      <c r="B431" s="156"/>
      <c r="C431" s="176"/>
      <c r="D431" s="147" t="e">
        <f>+VLOOKUP(C431,AREAS!$A$1:$B$13,2,0)</f>
        <v>#N/A</v>
      </c>
      <c r="E431" s="157"/>
      <c r="F431" s="161"/>
      <c r="G431" s="155"/>
      <c r="H431" s="155"/>
      <c r="I431" s="169">
        <f t="shared" si="3"/>
        <v>0</v>
      </c>
      <c r="J431" s="159"/>
      <c r="K431" s="172"/>
      <c r="L431" s="154"/>
      <c r="M431" s="160"/>
    </row>
    <row r="432" spans="2:13" ht="15" hidden="1" customHeight="1">
      <c r="B432" s="156"/>
      <c r="C432" s="176"/>
      <c r="D432" s="147" t="e">
        <f>+VLOOKUP(C432,AREAS!$A$1:$B$13,2,0)</f>
        <v>#N/A</v>
      </c>
      <c r="E432" s="157"/>
      <c r="F432" s="161"/>
      <c r="G432" s="155"/>
      <c r="H432" s="155"/>
      <c r="I432" s="169">
        <f t="shared" si="3"/>
        <v>0</v>
      </c>
      <c r="J432" s="159"/>
      <c r="K432" s="172"/>
      <c r="L432" s="154"/>
      <c r="M432" s="160"/>
    </row>
    <row r="433" spans="2:13" ht="15" hidden="1" customHeight="1">
      <c r="B433" s="156"/>
      <c r="C433" s="176"/>
      <c r="D433" s="147" t="e">
        <f>+VLOOKUP(C433,AREAS!$A$1:$B$13,2,0)</f>
        <v>#N/A</v>
      </c>
      <c r="E433" s="157"/>
      <c r="F433" s="161"/>
      <c r="G433" s="155"/>
      <c r="H433" s="155"/>
      <c r="I433" s="169">
        <f t="shared" si="3"/>
        <v>0</v>
      </c>
      <c r="J433" s="159"/>
      <c r="K433" s="172"/>
      <c r="L433" s="154"/>
      <c r="M433" s="160"/>
    </row>
    <row r="434" spans="2:13" ht="15" hidden="1" customHeight="1">
      <c r="B434" s="156"/>
      <c r="C434" s="176"/>
      <c r="D434" s="147" t="e">
        <f>+VLOOKUP(C434,AREAS!$A$1:$B$13,2,0)</f>
        <v>#N/A</v>
      </c>
      <c r="E434" s="157"/>
      <c r="F434" s="161"/>
      <c r="G434" s="155"/>
      <c r="H434" s="155"/>
      <c r="I434" s="169">
        <f t="shared" si="3"/>
        <v>0</v>
      </c>
      <c r="J434" s="159"/>
      <c r="K434" s="172"/>
      <c r="L434" s="154"/>
      <c r="M434" s="160"/>
    </row>
    <row r="435" spans="2:13" ht="15" hidden="1" customHeight="1">
      <c r="B435" s="156"/>
      <c r="C435" s="176"/>
      <c r="D435" s="147" t="e">
        <f>+VLOOKUP(C435,AREAS!$A$1:$B$13,2,0)</f>
        <v>#N/A</v>
      </c>
      <c r="E435" s="157"/>
      <c r="F435" s="161"/>
      <c r="G435" s="155"/>
      <c r="H435" s="155"/>
      <c r="I435" s="169">
        <f t="shared" si="3"/>
        <v>0</v>
      </c>
      <c r="J435" s="159"/>
      <c r="K435" s="172"/>
      <c r="L435" s="154"/>
      <c r="M435" s="160"/>
    </row>
    <row r="436" spans="2:13" ht="15" hidden="1" customHeight="1">
      <c r="B436" s="156"/>
      <c r="C436" s="176"/>
      <c r="D436" s="147" t="e">
        <f>+VLOOKUP(C436,AREAS!$A$1:$B$13,2,0)</f>
        <v>#N/A</v>
      </c>
      <c r="E436" s="157"/>
      <c r="F436" s="161"/>
      <c r="G436" s="155"/>
      <c r="H436" s="155"/>
      <c r="I436" s="169">
        <f t="shared" si="3"/>
        <v>0</v>
      </c>
      <c r="J436" s="159"/>
      <c r="K436" s="172"/>
      <c r="L436" s="154"/>
      <c r="M436" s="160"/>
    </row>
    <row r="437" spans="2:13" ht="15" hidden="1" customHeight="1">
      <c r="B437" s="156"/>
      <c r="C437" s="176"/>
      <c r="D437" s="147" t="e">
        <f>+VLOOKUP(C437,AREAS!$A$1:$B$13,2,0)</f>
        <v>#N/A</v>
      </c>
      <c r="E437" s="157"/>
      <c r="F437" s="161"/>
      <c r="G437" s="155"/>
      <c r="H437" s="155"/>
      <c r="I437" s="169">
        <f t="shared" ref="I437:I500" si="4">+I436+G437-H437</f>
        <v>0</v>
      </c>
      <c r="J437" s="159"/>
      <c r="K437" s="172"/>
      <c r="L437" s="154"/>
      <c r="M437" s="160"/>
    </row>
    <row r="438" spans="2:13" ht="15" hidden="1" customHeight="1">
      <c r="B438" s="156"/>
      <c r="C438" s="176"/>
      <c r="D438" s="147" t="e">
        <f>+VLOOKUP(C438,AREAS!$A$1:$B$13,2,0)</f>
        <v>#N/A</v>
      </c>
      <c r="E438" s="157"/>
      <c r="F438" s="161"/>
      <c r="G438" s="155"/>
      <c r="H438" s="155"/>
      <c r="I438" s="169">
        <f t="shared" si="4"/>
        <v>0</v>
      </c>
      <c r="J438" s="159"/>
      <c r="K438" s="172"/>
      <c r="L438" s="154"/>
      <c r="M438" s="160"/>
    </row>
    <row r="439" spans="2:13" ht="15" hidden="1" customHeight="1">
      <c r="B439" s="156"/>
      <c r="C439" s="176"/>
      <c r="D439" s="147" t="e">
        <f>+VLOOKUP(C439,AREAS!$A$1:$B$13,2,0)</f>
        <v>#N/A</v>
      </c>
      <c r="E439" s="157"/>
      <c r="F439" s="161"/>
      <c r="G439" s="155"/>
      <c r="H439" s="155"/>
      <c r="I439" s="169">
        <f t="shared" si="4"/>
        <v>0</v>
      </c>
      <c r="J439" s="159"/>
      <c r="K439" s="172"/>
      <c r="L439" s="154"/>
      <c r="M439" s="160"/>
    </row>
    <row r="440" spans="2:13" ht="15" hidden="1" customHeight="1">
      <c r="B440" s="156"/>
      <c r="C440" s="176"/>
      <c r="D440" s="147" t="e">
        <f>+VLOOKUP(C440,AREAS!$A$1:$B$13,2,0)</f>
        <v>#N/A</v>
      </c>
      <c r="E440" s="157"/>
      <c r="F440" s="161"/>
      <c r="G440" s="155"/>
      <c r="H440" s="155"/>
      <c r="I440" s="169">
        <f t="shared" si="4"/>
        <v>0</v>
      </c>
      <c r="J440" s="159"/>
      <c r="K440" s="172"/>
      <c r="L440" s="154"/>
      <c r="M440" s="160"/>
    </row>
    <row r="441" spans="2:13" ht="15" hidden="1" customHeight="1">
      <c r="B441" s="156"/>
      <c r="C441" s="176"/>
      <c r="D441" s="147" t="e">
        <f>+VLOOKUP(C441,AREAS!$A$1:$B$13,2,0)</f>
        <v>#N/A</v>
      </c>
      <c r="E441" s="157"/>
      <c r="F441" s="161"/>
      <c r="G441" s="155"/>
      <c r="H441" s="155"/>
      <c r="I441" s="169">
        <f t="shared" si="4"/>
        <v>0</v>
      </c>
      <c r="J441" s="159"/>
      <c r="K441" s="172"/>
      <c r="L441" s="154"/>
      <c r="M441" s="160"/>
    </row>
    <row r="442" spans="2:13" ht="15" hidden="1" customHeight="1">
      <c r="B442" s="156"/>
      <c r="C442" s="176"/>
      <c r="D442" s="147" t="e">
        <f>+VLOOKUP(C442,AREAS!$A$1:$B$13,2,0)</f>
        <v>#N/A</v>
      </c>
      <c r="E442" s="157"/>
      <c r="F442" s="161"/>
      <c r="G442" s="155"/>
      <c r="H442" s="155"/>
      <c r="I442" s="169">
        <f t="shared" si="4"/>
        <v>0</v>
      </c>
      <c r="J442" s="159"/>
      <c r="K442" s="172"/>
      <c r="L442" s="154"/>
      <c r="M442" s="160"/>
    </row>
    <row r="443" spans="2:13" ht="15" hidden="1" customHeight="1">
      <c r="B443" s="156"/>
      <c r="C443" s="176"/>
      <c r="D443" s="147" t="e">
        <f>+VLOOKUP(C443,AREAS!$A$1:$B$13,2,0)</f>
        <v>#N/A</v>
      </c>
      <c r="E443" s="157"/>
      <c r="F443" s="161"/>
      <c r="G443" s="155"/>
      <c r="H443" s="155"/>
      <c r="I443" s="169">
        <f t="shared" si="4"/>
        <v>0</v>
      </c>
      <c r="J443" s="159"/>
      <c r="K443" s="172"/>
      <c r="L443" s="154"/>
      <c r="M443" s="160"/>
    </row>
    <row r="444" spans="2:13" ht="15" hidden="1" customHeight="1">
      <c r="B444" s="156"/>
      <c r="C444" s="176"/>
      <c r="D444" s="147" t="e">
        <f>+VLOOKUP(C444,AREAS!$A$1:$B$13,2,0)</f>
        <v>#N/A</v>
      </c>
      <c r="E444" s="157"/>
      <c r="F444" s="161"/>
      <c r="G444" s="155"/>
      <c r="H444" s="155"/>
      <c r="I444" s="169">
        <f t="shared" si="4"/>
        <v>0</v>
      </c>
      <c r="J444" s="159"/>
      <c r="K444" s="172"/>
      <c r="L444" s="154"/>
      <c r="M444" s="160"/>
    </row>
    <row r="445" spans="2:13" ht="15" hidden="1" customHeight="1">
      <c r="B445" s="156"/>
      <c r="C445" s="176"/>
      <c r="D445" s="147" t="e">
        <f>+VLOOKUP(C445,AREAS!$A$1:$B$13,2,0)</f>
        <v>#N/A</v>
      </c>
      <c r="E445" s="157"/>
      <c r="F445" s="161"/>
      <c r="G445" s="155"/>
      <c r="H445" s="155"/>
      <c r="I445" s="169">
        <f t="shared" si="4"/>
        <v>0</v>
      </c>
      <c r="J445" s="159"/>
      <c r="K445" s="172"/>
      <c r="L445" s="154"/>
      <c r="M445" s="160"/>
    </row>
    <row r="446" spans="2:13" ht="15" hidden="1" customHeight="1">
      <c r="B446" s="156"/>
      <c r="C446" s="176"/>
      <c r="D446" s="147" t="e">
        <f>+VLOOKUP(C446,AREAS!$A$1:$B$13,2,0)</f>
        <v>#N/A</v>
      </c>
      <c r="E446" s="157"/>
      <c r="F446" s="161"/>
      <c r="G446" s="155"/>
      <c r="H446" s="155"/>
      <c r="I446" s="169">
        <f t="shared" si="4"/>
        <v>0</v>
      </c>
      <c r="J446" s="159"/>
      <c r="K446" s="172"/>
      <c r="L446" s="154"/>
      <c r="M446" s="160"/>
    </row>
    <row r="447" spans="2:13" ht="15" hidden="1" customHeight="1">
      <c r="B447" s="156"/>
      <c r="C447" s="176"/>
      <c r="D447" s="147" t="e">
        <f>+VLOOKUP(C447,AREAS!$A$1:$B$13,2,0)</f>
        <v>#N/A</v>
      </c>
      <c r="E447" s="157"/>
      <c r="F447" s="161"/>
      <c r="G447" s="155"/>
      <c r="H447" s="155"/>
      <c r="I447" s="169">
        <f t="shared" si="4"/>
        <v>0</v>
      </c>
      <c r="J447" s="159"/>
      <c r="K447" s="172"/>
      <c r="L447" s="154"/>
      <c r="M447" s="160"/>
    </row>
    <row r="448" spans="2:13" ht="15" hidden="1" customHeight="1">
      <c r="B448" s="156"/>
      <c r="C448" s="176"/>
      <c r="D448" s="147" t="e">
        <f>+VLOOKUP(C448,AREAS!$A$1:$B$13,2,0)</f>
        <v>#N/A</v>
      </c>
      <c r="E448" s="157"/>
      <c r="F448" s="161"/>
      <c r="G448" s="155"/>
      <c r="H448" s="155"/>
      <c r="I448" s="169">
        <f t="shared" si="4"/>
        <v>0</v>
      </c>
      <c r="J448" s="159"/>
      <c r="K448" s="172"/>
      <c r="L448" s="154"/>
      <c r="M448" s="160"/>
    </row>
    <row r="449" spans="2:13" ht="15" hidden="1" customHeight="1">
      <c r="B449" s="156"/>
      <c r="C449" s="176"/>
      <c r="D449" s="147" t="e">
        <f>+VLOOKUP(C449,AREAS!$A$1:$B$13,2,0)</f>
        <v>#N/A</v>
      </c>
      <c r="E449" s="157"/>
      <c r="F449" s="161"/>
      <c r="G449" s="155"/>
      <c r="H449" s="155"/>
      <c r="I449" s="169">
        <f t="shared" si="4"/>
        <v>0</v>
      </c>
      <c r="J449" s="159"/>
      <c r="K449" s="172"/>
      <c r="L449" s="154"/>
      <c r="M449" s="160"/>
    </row>
    <row r="450" spans="2:13" ht="15" hidden="1" customHeight="1">
      <c r="B450" s="156"/>
      <c r="C450" s="176"/>
      <c r="D450" s="147" t="e">
        <f>+VLOOKUP(C450,AREAS!$A$1:$B$13,2,0)</f>
        <v>#N/A</v>
      </c>
      <c r="E450" s="157"/>
      <c r="F450" s="161"/>
      <c r="G450" s="155"/>
      <c r="H450" s="155"/>
      <c r="I450" s="169">
        <f t="shared" si="4"/>
        <v>0</v>
      </c>
      <c r="J450" s="159"/>
      <c r="K450" s="172"/>
      <c r="L450" s="154"/>
      <c r="M450" s="160"/>
    </row>
    <row r="451" spans="2:13" ht="15" hidden="1" customHeight="1">
      <c r="B451" s="156"/>
      <c r="C451" s="176"/>
      <c r="D451" s="147" t="e">
        <f>+VLOOKUP(C451,AREAS!$A$1:$B$13,2,0)</f>
        <v>#N/A</v>
      </c>
      <c r="E451" s="157"/>
      <c r="F451" s="161"/>
      <c r="G451" s="155"/>
      <c r="H451" s="155"/>
      <c r="I451" s="169">
        <f t="shared" si="4"/>
        <v>0</v>
      </c>
      <c r="J451" s="159"/>
      <c r="K451" s="172"/>
      <c r="L451" s="154"/>
      <c r="M451" s="160"/>
    </row>
    <row r="452" spans="2:13" ht="15" hidden="1" customHeight="1">
      <c r="B452" s="156"/>
      <c r="C452" s="176"/>
      <c r="D452" s="147" t="e">
        <f>+VLOOKUP(C452,AREAS!$A$1:$B$13,2,0)</f>
        <v>#N/A</v>
      </c>
      <c r="E452" s="157"/>
      <c r="F452" s="161"/>
      <c r="G452" s="155"/>
      <c r="H452" s="155"/>
      <c r="I452" s="169">
        <f t="shared" si="4"/>
        <v>0</v>
      </c>
      <c r="J452" s="159"/>
      <c r="K452" s="172"/>
      <c r="L452" s="154"/>
      <c r="M452" s="160"/>
    </row>
    <row r="453" spans="2:13" ht="15" hidden="1" customHeight="1">
      <c r="B453" s="156"/>
      <c r="C453" s="176"/>
      <c r="D453" s="147" t="e">
        <f>+VLOOKUP(C453,AREAS!$A$1:$B$13,2,0)</f>
        <v>#N/A</v>
      </c>
      <c r="E453" s="157"/>
      <c r="F453" s="161"/>
      <c r="G453" s="155"/>
      <c r="H453" s="155"/>
      <c r="I453" s="169">
        <f t="shared" si="4"/>
        <v>0</v>
      </c>
      <c r="J453" s="159"/>
      <c r="K453" s="172"/>
      <c r="L453" s="154"/>
      <c r="M453" s="160"/>
    </row>
    <row r="454" spans="2:13" ht="15" hidden="1" customHeight="1">
      <c r="B454" s="156"/>
      <c r="C454" s="176"/>
      <c r="D454" s="147" t="e">
        <f>+VLOOKUP(C454,AREAS!$A$1:$B$13,2,0)</f>
        <v>#N/A</v>
      </c>
      <c r="E454" s="157"/>
      <c r="F454" s="161"/>
      <c r="G454" s="155"/>
      <c r="H454" s="155"/>
      <c r="I454" s="169">
        <f t="shared" si="4"/>
        <v>0</v>
      </c>
      <c r="J454" s="159"/>
      <c r="K454" s="172"/>
      <c r="L454" s="154"/>
      <c r="M454" s="160"/>
    </row>
    <row r="455" spans="2:13" ht="15" hidden="1" customHeight="1">
      <c r="B455" s="156"/>
      <c r="C455" s="176"/>
      <c r="D455" s="147" t="e">
        <f>+VLOOKUP(C455,AREAS!$A$1:$B$13,2,0)</f>
        <v>#N/A</v>
      </c>
      <c r="E455" s="157"/>
      <c r="F455" s="161"/>
      <c r="G455" s="155"/>
      <c r="H455" s="155"/>
      <c r="I455" s="169">
        <f t="shared" si="4"/>
        <v>0</v>
      </c>
      <c r="J455" s="159"/>
      <c r="K455" s="172"/>
      <c r="L455" s="154"/>
      <c r="M455" s="160"/>
    </row>
    <row r="456" spans="2:13" ht="15" hidden="1" customHeight="1">
      <c r="B456" s="156"/>
      <c r="C456" s="176"/>
      <c r="D456" s="147" t="e">
        <f>+VLOOKUP(C456,AREAS!$A$1:$B$13,2,0)</f>
        <v>#N/A</v>
      </c>
      <c r="E456" s="157"/>
      <c r="F456" s="161"/>
      <c r="G456" s="155"/>
      <c r="H456" s="155"/>
      <c r="I456" s="169">
        <f t="shared" si="4"/>
        <v>0</v>
      </c>
      <c r="J456" s="159"/>
      <c r="K456" s="172"/>
      <c r="L456" s="154"/>
      <c r="M456" s="160"/>
    </row>
    <row r="457" spans="2:13" ht="15" hidden="1" customHeight="1">
      <c r="B457" s="156"/>
      <c r="C457" s="176"/>
      <c r="D457" s="147" t="e">
        <f>+VLOOKUP(C457,AREAS!$A$1:$B$13,2,0)</f>
        <v>#N/A</v>
      </c>
      <c r="E457" s="157"/>
      <c r="F457" s="161"/>
      <c r="G457" s="155"/>
      <c r="H457" s="155"/>
      <c r="I457" s="169">
        <f t="shared" si="4"/>
        <v>0</v>
      </c>
      <c r="J457" s="159"/>
      <c r="K457" s="172"/>
      <c r="L457" s="154"/>
      <c r="M457" s="160"/>
    </row>
    <row r="458" spans="2:13" ht="15" hidden="1" customHeight="1">
      <c r="B458" s="156"/>
      <c r="C458" s="176"/>
      <c r="D458" s="147" t="e">
        <f>+VLOOKUP(C458,AREAS!$A$1:$B$13,2,0)</f>
        <v>#N/A</v>
      </c>
      <c r="E458" s="157"/>
      <c r="F458" s="161"/>
      <c r="G458" s="155"/>
      <c r="H458" s="155"/>
      <c r="I458" s="169">
        <f t="shared" si="4"/>
        <v>0</v>
      </c>
      <c r="J458" s="159"/>
      <c r="K458" s="172"/>
      <c r="L458" s="154"/>
      <c r="M458" s="160"/>
    </row>
    <row r="459" spans="2:13" ht="15" hidden="1" customHeight="1">
      <c r="B459" s="156"/>
      <c r="C459" s="176"/>
      <c r="D459" s="147" t="e">
        <f>+VLOOKUP(C459,AREAS!$A$1:$B$13,2,0)</f>
        <v>#N/A</v>
      </c>
      <c r="E459" s="157"/>
      <c r="F459" s="161"/>
      <c r="G459" s="155"/>
      <c r="H459" s="155"/>
      <c r="I459" s="169">
        <f t="shared" si="4"/>
        <v>0</v>
      </c>
      <c r="J459" s="159"/>
      <c r="K459" s="172"/>
      <c r="L459" s="154"/>
      <c r="M459" s="160"/>
    </row>
    <row r="460" spans="2:13" ht="15" hidden="1" customHeight="1">
      <c r="B460" s="156"/>
      <c r="C460" s="176"/>
      <c r="D460" s="147" t="e">
        <f>+VLOOKUP(C460,AREAS!$A$1:$B$13,2,0)</f>
        <v>#N/A</v>
      </c>
      <c r="E460" s="157"/>
      <c r="F460" s="161"/>
      <c r="G460" s="155"/>
      <c r="H460" s="155"/>
      <c r="I460" s="169">
        <f t="shared" si="4"/>
        <v>0</v>
      </c>
      <c r="J460" s="159"/>
      <c r="K460" s="172"/>
      <c r="L460" s="154"/>
      <c r="M460" s="160"/>
    </row>
    <row r="461" spans="2:13" ht="15" hidden="1" customHeight="1">
      <c r="B461" s="156"/>
      <c r="C461" s="176"/>
      <c r="D461" s="147" t="e">
        <f>+VLOOKUP(C461,AREAS!$A$1:$B$13,2,0)</f>
        <v>#N/A</v>
      </c>
      <c r="E461" s="157"/>
      <c r="F461" s="161"/>
      <c r="G461" s="155"/>
      <c r="H461" s="155"/>
      <c r="I461" s="169">
        <f t="shared" si="4"/>
        <v>0</v>
      </c>
      <c r="J461" s="159"/>
      <c r="K461" s="172"/>
      <c r="L461" s="154"/>
      <c r="M461" s="160"/>
    </row>
    <row r="462" spans="2:13" ht="15" hidden="1" customHeight="1">
      <c r="B462" s="156"/>
      <c r="C462" s="176"/>
      <c r="D462" s="147" t="e">
        <f>+VLOOKUP(C462,AREAS!$A$1:$B$13,2,0)</f>
        <v>#N/A</v>
      </c>
      <c r="E462" s="157"/>
      <c r="F462" s="161"/>
      <c r="G462" s="155"/>
      <c r="H462" s="155"/>
      <c r="I462" s="169">
        <f t="shared" si="4"/>
        <v>0</v>
      </c>
      <c r="J462" s="159"/>
      <c r="K462" s="172"/>
      <c r="L462" s="154"/>
      <c r="M462" s="160"/>
    </row>
    <row r="463" spans="2:13" ht="15" hidden="1" customHeight="1">
      <c r="B463" s="156"/>
      <c r="C463" s="176"/>
      <c r="D463" s="147" t="e">
        <f>+VLOOKUP(C463,AREAS!$A$1:$B$13,2,0)</f>
        <v>#N/A</v>
      </c>
      <c r="E463" s="157"/>
      <c r="F463" s="161"/>
      <c r="G463" s="155"/>
      <c r="H463" s="155"/>
      <c r="I463" s="169">
        <f t="shared" si="4"/>
        <v>0</v>
      </c>
      <c r="J463" s="159"/>
      <c r="K463" s="172"/>
      <c r="L463" s="154"/>
      <c r="M463" s="160"/>
    </row>
    <row r="464" spans="2:13" ht="15" hidden="1" customHeight="1">
      <c r="B464" s="156"/>
      <c r="C464" s="176"/>
      <c r="D464" s="147" t="e">
        <f>+VLOOKUP(C464,AREAS!$A$1:$B$13,2,0)</f>
        <v>#N/A</v>
      </c>
      <c r="E464" s="157"/>
      <c r="F464" s="161"/>
      <c r="G464" s="155"/>
      <c r="H464" s="155"/>
      <c r="I464" s="169">
        <f t="shared" si="4"/>
        <v>0</v>
      </c>
      <c r="J464" s="159"/>
      <c r="K464" s="172"/>
      <c r="L464" s="154"/>
      <c r="M464" s="160"/>
    </row>
    <row r="465" spans="2:13" ht="15" hidden="1" customHeight="1">
      <c r="B465" s="156"/>
      <c r="C465" s="176"/>
      <c r="D465" s="147" t="e">
        <f>+VLOOKUP(C465,AREAS!$A$1:$B$13,2,0)</f>
        <v>#N/A</v>
      </c>
      <c r="E465" s="157"/>
      <c r="F465" s="161"/>
      <c r="G465" s="155"/>
      <c r="H465" s="155"/>
      <c r="I465" s="169">
        <f t="shared" si="4"/>
        <v>0</v>
      </c>
      <c r="J465" s="159"/>
      <c r="K465" s="172"/>
      <c r="L465" s="154"/>
      <c r="M465" s="160"/>
    </row>
    <row r="466" spans="2:13" ht="15" hidden="1" customHeight="1">
      <c r="B466" s="156"/>
      <c r="C466" s="176"/>
      <c r="D466" s="147" t="e">
        <f>+VLOOKUP(C466,AREAS!$A$1:$B$13,2,0)</f>
        <v>#N/A</v>
      </c>
      <c r="E466" s="157"/>
      <c r="F466" s="161"/>
      <c r="G466" s="155"/>
      <c r="H466" s="155"/>
      <c r="I466" s="169">
        <f t="shared" si="4"/>
        <v>0</v>
      </c>
      <c r="J466" s="159"/>
      <c r="K466" s="172"/>
      <c r="L466" s="154"/>
      <c r="M466" s="160"/>
    </row>
    <row r="467" spans="2:13" ht="15" hidden="1" customHeight="1">
      <c r="B467" s="156"/>
      <c r="C467" s="176"/>
      <c r="D467" s="147" t="e">
        <f>+VLOOKUP(C467,AREAS!$A$1:$B$13,2,0)</f>
        <v>#N/A</v>
      </c>
      <c r="E467" s="157"/>
      <c r="F467" s="161"/>
      <c r="G467" s="155"/>
      <c r="H467" s="155"/>
      <c r="I467" s="169">
        <f t="shared" si="4"/>
        <v>0</v>
      </c>
      <c r="J467" s="159"/>
      <c r="K467" s="172"/>
      <c r="L467" s="154"/>
      <c r="M467" s="160"/>
    </row>
    <row r="468" spans="2:13" ht="15" hidden="1" customHeight="1">
      <c r="B468" s="156"/>
      <c r="C468" s="176"/>
      <c r="D468" s="147" t="e">
        <f>+VLOOKUP(C468,AREAS!$A$1:$B$13,2,0)</f>
        <v>#N/A</v>
      </c>
      <c r="E468" s="157"/>
      <c r="F468" s="161"/>
      <c r="G468" s="155"/>
      <c r="H468" s="155"/>
      <c r="I468" s="169">
        <f t="shared" si="4"/>
        <v>0</v>
      </c>
      <c r="J468" s="159"/>
      <c r="K468" s="172"/>
      <c r="L468" s="154"/>
      <c r="M468" s="160"/>
    </row>
    <row r="469" spans="2:13" ht="15" hidden="1" customHeight="1">
      <c r="B469" s="156"/>
      <c r="C469" s="176"/>
      <c r="D469" s="147" t="e">
        <f>+VLOOKUP(C469,AREAS!$A$1:$B$13,2,0)</f>
        <v>#N/A</v>
      </c>
      <c r="E469" s="157"/>
      <c r="F469" s="161"/>
      <c r="G469" s="155"/>
      <c r="H469" s="155"/>
      <c r="I469" s="169">
        <f t="shared" si="4"/>
        <v>0</v>
      </c>
      <c r="J469" s="159"/>
      <c r="K469" s="172"/>
      <c r="L469" s="154"/>
      <c r="M469" s="160"/>
    </row>
    <row r="470" spans="2:13" ht="15" hidden="1" customHeight="1">
      <c r="B470" s="156"/>
      <c r="C470" s="176"/>
      <c r="D470" s="147" t="e">
        <f>+VLOOKUP(C470,AREAS!$A$1:$B$13,2,0)</f>
        <v>#N/A</v>
      </c>
      <c r="E470" s="157"/>
      <c r="F470" s="161"/>
      <c r="G470" s="155"/>
      <c r="H470" s="155"/>
      <c r="I470" s="169">
        <f t="shared" si="4"/>
        <v>0</v>
      </c>
      <c r="J470" s="159"/>
      <c r="K470" s="172"/>
      <c r="L470" s="154"/>
      <c r="M470" s="160"/>
    </row>
    <row r="471" spans="2:13" ht="15" hidden="1" customHeight="1">
      <c r="B471" s="156"/>
      <c r="C471" s="176"/>
      <c r="D471" s="147" t="e">
        <f>+VLOOKUP(C471,AREAS!$A$1:$B$13,2,0)</f>
        <v>#N/A</v>
      </c>
      <c r="E471" s="157"/>
      <c r="F471" s="161"/>
      <c r="G471" s="155"/>
      <c r="H471" s="155"/>
      <c r="I471" s="169">
        <f t="shared" si="4"/>
        <v>0</v>
      </c>
      <c r="J471" s="159"/>
      <c r="K471" s="172"/>
      <c r="L471" s="154"/>
      <c r="M471" s="160"/>
    </row>
    <row r="472" spans="2:13" ht="15" hidden="1" customHeight="1">
      <c r="B472" s="156"/>
      <c r="C472" s="176"/>
      <c r="D472" s="147" t="e">
        <f>+VLOOKUP(C472,AREAS!$A$1:$B$13,2,0)</f>
        <v>#N/A</v>
      </c>
      <c r="E472" s="157"/>
      <c r="F472" s="161"/>
      <c r="G472" s="155"/>
      <c r="H472" s="155"/>
      <c r="I472" s="169">
        <f t="shared" si="4"/>
        <v>0</v>
      </c>
      <c r="J472" s="159"/>
      <c r="K472" s="172"/>
      <c r="L472" s="154"/>
      <c r="M472" s="160"/>
    </row>
    <row r="473" spans="2:13" ht="15" hidden="1" customHeight="1">
      <c r="B473" s="156"/>
      <c r="C473" s="176"/>
      <c r="D473" s="147" t="e">
        <f>+VLOOKUP(C473,AREAS!$A$1:$B$13,2,0)</f>
        <v>#N/A</v>
      </c>
      <c r="E473" s="157"/>
      <c r="F473" s="161"/>
      <c r="G473" s="155"/>
      <c r="H473" s="155"/>
      <c r="I473" s="169">
        <f t="shared" si="4"/>
        <v>0</v>
      </c>
      <c r="J473" s="159"/>
      <c r="K473" s="172"/>
      <c r="L473" s="154"/>
      <c r="M473" s="160"/>
    </row>
    <row r="474" spans="2:13" ht="15" hidden="1" customHeight="1">
      <c r="B474" s="156"/>
      <c r="C474" s="176"/>
      <c r="D474" s="147" t="e">
        <f>+VLOOKUP(C474,AREAS!$A$1:$B$13,2,0)</f>
        <v>#N/A</v>
      </c>
      <c r="E474" s="157"/>
      <c r="F474" s="161"/>
      <c r="G474" s="155"/>
      <c r="H474" s="155"/>
      <c r="I474" s="169">
        <f t="shared" si="4"/>
        <v>0</v>
      </c>
      <c r="J474" s="159"/>
      <c r="K474" s="172"/>
      <c r="L474" s="154"/>
      <c r="M474" s="160"/>
    </row>
    <row r="475" spans="2:13" ht="15" hidden="1" customHeight="1">
      <c r="B475" s="156"/>
      <c r="C475" s="176"/>
      <c r="D475" s="147" t="e">
        <f>+VLOOKUP(C475,AREAS!$A$1:$B$13,2,0)</f>
        <v>#N/A</v>
      </c>
      <c r="E475" s="157"/>
      <c r="F475" s="161"/>
      <c r="G475" s="155"/>
      <c r="H475" s="155"/>
      <c r="I475" s="169">
        <f t="shared" si="4"/>
        <v>0</v>
      </c>
      <c r="J475" s="159"/>
      <c r="K475" s="172"/>
      <c r="L475" s="154"/>
      <c r="M475" s="160"/>
    </row>
    <row r="476" spans="2:13" ht="15" hidden="1" customHeight="1">
      <c r="B476" s="156"/>
      <c r="C476" s="176"/>
      <c r="D476" s="147" t="e">
        <f>+VLOOKUP(C476,AREAS!$A$1:$B$13,2,0)</f>
        <v>#N/A</v>
      </c>
      <c r="E476" s="157"/>
      <c r="F476" s="161"/>
      <c r="G476" s="155"/>
      <c r="H476" s="155"/>
      <c r="I476" s="169">
        <f t="shared" si="4"/>
        <v>0</v>
      </c>
      <c r="J476" s="159"/>
      <c r="K476" s="172"/>
      <c r="L476" s="154"/>
      <c r="M476" s="160"/>
    </row>
    <row r="477" spans="2:13" ht="15" hidden="1" customHeight="1">
      <c r="B477" s="156"/>
      <c r="C477" s="176"/>
      <c r="D477" s="147" t="e">
        <f>+VLOOKUP(C477,AREAS!$A$1:$B$13,2,0)</f>
        <v>#N/A</v>
      </c>
      <c r="E477" s="157"/>
      <c r="F477" s="161"/>
      <c r="G477" s="155"/>
      <c r="H477" s="155"/>
      <c r="I477" s="169">
        <f t="shared" si="4"/>
        <v>0</v>
      </c>
      <c r="J477" s="159"/>
      <c r="K477" s="172"/>
      <c r="L477" s="154"/>
      <c r="M477" s="160"/>
    </row>
    <row r="478" spans="2:13" ht="15" hidden="1" customHeight="1">
      <c r="B478" s="156"/>
      <c r="C478" s="176"/>
      <c r="D478" s="147" t="e">
        <f>+VLOOKUP(C478,AREAS!$A$1:$B$13,2,0)</f>
        <v>#N/A</v>
      </c>
      <c r="E478" s="157"/>
      <c r="F478" s="161"/>
      <c r="G478" s="155"/>
      <c r="H478" s="155"/>
      <c r="I478" s="169">
        <f t="shared" si="4"/>
        <v>0</v>
      </c>
      <c r="J478" s="159"/>
      <c r="K478" s="172"/>
      <c r="L478" s="154"/>
      <c r="M478" s="160"/>
    </row>
    <row r="479" spans="2:13" ht="15" hidden="1" customHeight="1">
      <c r="B479" s="156"/>
      <c r="C479" s="176"/>
      <c r="D479" s="147" t="e">
        <f>+VLOOKUP(C479,AREAS!$A$1:$B$13,2,0)</f>
        <v>#N/A</v>
      </c>
      <c r="E479" s="157"/>
      <c r="F479" s="161"/>
      <c r="G479" s="155"/>
      <c r="H479" s="155"/>
      <c r="I479" s="169">
        <f t="shared" si="4"/>
        <v>0</v>
      </c>
      <c r="J479" s="159"/>
      <c r="K479" s="172"/>
      <c r="L479" s="154"/>
      <c r="M479" s="160"/>
    </row>
    <row r="480" spans="2:13" ht="15" hidden="1" customHeight="1">
      <c r="B480" s="156"/>
      <c r="C480" s="176"/>
      <c r="D480" s="147" t="e">
        <f>+VLOOKUP(C480,AREAS!$A$1:$B$13,2,0)</f>
        <v>#N/A</v>
      </c>
      <c r="E480" s="157"/>
      <c r="F480" s="161"/>
      <c r="G480" s="155"/>
      <c r="H480" s="155"/>
      <c r="I480" s="169">
        <f t="shared" si="4"/>
        <v>0</v>
      </c>
      <c r="J480" s="159"/>
      <c r="K480" s="172"/>
      <c r="L480" s="154"/>
      <c r="M480" s="160"/>
    </row>
    <row r="481" spans="2:13" ht="15" hidden="1" customHeight="1">
      <c r="B481" s="156"/>
      <c r="C481" s="176"/>
      <c r="D481" s="147" t="e">
        <f>+VLOOKUP(C481,AREAS!$A$1:$B$13,2,0)</f>
        <v>#N/A</v>
      </c>
      <c r="E481" s="157"/>
      <c r="F481" s="161"/>
      <c r="G481" s="155"/>
      <c r="H481" s="155"/>
      <c r="I481" s="169">
        <f t="shared" si="4"/>
        <v>0</v>
      </c>
      <c r="J481" s="159"/>
      <c r="K481" s="172"/>
      <c r="L481" s="154"/>
      <c r="M481" s="160"/>
    </row>
    <row r="482" spans="2:13" ht="15" hidden="1" customHeight="1">
      <c r="B482" s="156"/>
      <c r="C482" s="176"/>
      <c r="D482" s="147" t="e">
        <f>+VLOOKUP(C482,AREAS!$A$1:$B$13,2,0)</f>
        <v>#N/A</v>
      </c>
      <c r="E482" s="157"/>
      <c r="F482" s="161"/>
      <c r="G482" s="155"/>
      <c r="H482" s="155"/>
      <c r="I482" s="169">
        <f t="shared" si="4"/>
        <v>0</v>
      </c>
      <c r="J482" s="159"/>
      <c r="K482" s="172"/>
      <c r="L482" s="154"/>
      <c r="M482" s="160"/>
    </row>
    <row r="483" spans="2:13" ht="15" hidden="1" customHeight="1">
      <c r="B483" s="156"/>
      <c r="C483" s="176"/>
      <c r="D483" s="147" t="e">
        <f>+VLOOKUP(C483,AREAS!$A$1:$B$13,2,0)</f>
        <v>#N/A</v>
      </c>
      <c r="E483" s="157"/>
      <c r="F483" s="161"/>
      <c r="G483" s="155"/>
      <c r="H483" s="155"/>
      <c r="I483" s="169">
        <f t="shared" si="4"/>
        <v>0</v>
      </c>
      <c r="J483" s="159"/>
      <c r="K483" s="172"/>
      <c r="L483" s="154"/>
      <c r="M483" s="160"/>
    </row>
    <row r="484" spans="2:13" ht="15" hidden="1" customHeight="1">
      <c r="B484" s="156"/>
      <c r="C484" s="176"/>
      <c r="D484" s="147" t="e">
        <f>+VLOOKUP(C484,AREAS!$A$1:$B$13,2,0)</f>
        <v>#N/A</v>
      </c>
      <c r="E484" s="157"/>
      <c r="F484" s="161"/>
      <c r="G484" s="155"/>
      <c r="H484" s="155"/>
      <c r="I484" s="169">
        <f t="shared" si="4"/>
        <v>0</v>
      </c>
      <c r="J484" s="159"/>
      <c r="K484" s="172"/>
      <c r="L484" s="154"/>
      <c r="M484" s="160"/>
    </row>
    <row r="485" spans="2:13" ht="15" hidden="1" customHeight="1">
      <c r="B485" s="156"/>
      <c r="C485" s="176"/>
      <c r="D485" s="147" t="e">
        <f>+VLOOKUP(C485,AREAS!$A$1:$B$13,2,0)</f>
        <v>#N/A</v>
      </c>
      <c r="E485" s="157"/>
      <c r="F485" s="161"/>
      <c r="G485" s="155"/>
      <c r="H485" s="155"/>
      <c r="I485" s="169">
        <f t="shared" si="4"/>
        <v>0</v>
      </c>
      <c r="J485" s="159"/>
      <c r="K485" s="172"/>
      <c r="L485" s="154"/>
      <c r="M485" s="160"/>
    </row>
    <row r="486" spans="2:13" ht="15" hidden="1" customHeight="1">
      <c r="B486" s="156"/>
      <c r="C486" s="176"/>
      <c r="D486" s="147" t="e">
        <f>+VLOOKUP(C486,AREAS!$A$1:$B$13,2,0)</f>
        <v>#N/A</v>
      </c>
      <c r="E486" s="157"/>
      <c r="F486" s="161"/>
      <c r="G486" s="155"/>
      <c r="H486" s="155"/>
      <c r="I486" s="169">
        <f t="shared" si="4"/>
        <v>0</v>
      </c>
      <c r="J486" s="159"/>
      <c r="K486" s="172"/>
      <c r="L486" s="154"/>
      <c r="M486" s="160"/>
    </row>
    <row r="487" spans="2:13" ht="15" hidden="1" customHeight="1">
      <c r="B487" s="156"/>
      <c r="C487" s="176"/>
      <c r="D487" s="147" t="e">
        <f>+VLOOKUP(C487,AREAS!$A$1:$B$13,2,0)</f>
        <v>#N/A</v>
      </c>
      <c r="E487" s="157"/>
      <c r="F487" s="161"/>
      <c r="G487" s="155"/>
      <c r="H487" s="155"/>
      <c r="I487" s="169">
        <f t="shared" si="4"/>
        <v>0</v>
      </c>
      <c r="J487" s="159"/>
      <c r="K487" s="172"/>
      <c r="L487" s="154"/>
      <c r="M487" s="160"/>
    </row>
    <row r="488" spans="2:13" ht="15" hidden="1" customHeight="1">
      <c r="B488" s="156"/>
      <c r="C488" s="176"/>
      <c r="D488" s="147" t="e">
        <f>+VLOOKUP(C488,AREAS!$A$1:$B$13,2,0)</f>
        <v>#N/A</v>
      </c>
      <c r="E488" s="157"/>
      <c r="F488" s="161"/>
      <c r="G488" s="155"/>
      <c r="H488" s="155"/>
      <c r="I488" s="169">
        <f t="shared" si="4"/>
        <v>0</v>
      </c>
      <c r="J488" s="159"/>
      <c r="K488" s="172"/>
      <c r="L488" s="154"/>
      <c r="M488" s="160"/>
    </row>
    <row r="489" spans="2:13" ht="15" hidden="1" customHeight="1">
      <c r="B489" s="156"/>
      <c r="C489" s="176"/>
      <c r="D489" s="147" t="e">
        <f>+VLOOKUP(C489,AREAS!$A$1:$B$13,2,0)</f>
        <v>#N/A</v>
      </c>
      <c r="E489" s="157"/>
      <c r="F489" s="161"/>
      <c r="G489" s="155"/>
      <c r="H489" s="155"/>
      <c r="I489" s="169">
        <f t="shared" si="4"/>
        <v>0</v>
      </c>
      <c r="J489" s="159"/>
      <c r="K489" s="172"/>
      <c r="L489" s="154"/>
      <c r="M489" s="160"/>
    </row>
    <row r="490" spans="2:13" ht="15" hidden="1" customHeight="1">
      <c r="B490" s="156"/>
      <c r="C490" s="176"/>
      <c r="D490" s="147" t="e">
        <f>+VLOOKUP(C490,AREAS!$A$1:$B$13,2,0)</f>
        <v>#N/A</v>
      </c>
      <c r="E490" s="157"/>
      <c r="F490" s="161"/>
      <c r="G490" s="155"/>
      <c r="H490" s="155"/>
      <c r="I490" s="169">
        <f t="shared" si="4"/>
        <v>0</v>
      </c>
      <c r="J490" s="159"/>
      <c r="K490" s="172"/>
      <c r="L490" s="154"/>
      <c r="M490" s="160"/>
    </row>
    <row r="491" spans="2:13" ht="15" hidden="1" customHeight="1">
      <c r="B491" s="156"/>
      <c r="C491" s="176"/>
      <c r="D491" s="147" t="e">
        <f>+VLOOKUP(C491,AREAS!$A$1:$B$13,2,0)</f>
        <v>#N/A</v>
      </c>
      <c r="E491" s="157"/>
      <c r="F491" s="161"/>
      <c r="G491" s="155"/>
      <c r="H491" s="155"/>
      <c r="I491" s="169">
        <f t="shared" si="4"/>
        <v>0</v>
      </c>
      <c r="J491" s="159"/>
      <c r="K491" s="172"/>
      <c r="L491" s="154"/>
      <c r="M491" s="160"/>
    </row>
    <row r="492" spans="2:13" ht="15" hidden="1" customHeight="1">
      <c r="B492" s="156"/>
      <c r="C492" s="176"/>
      <c r="D492" s="147" t="e">
        <f>+VLOOKUP(C492,AREAS!$A$1:$B$13,2,0)</f>
        <v>#N/A</v>
      </c>
      <c r="E492" s="157"/>
      <c r="F492" s="161"/>
      <c r="G492" s="155"/>
      <c r="H492" s="155"/>
      <c r="I492" s="169">
        <f t="shared" si="4"/>
        <v>0</v>
      </c>
      <c r="J492" s="159"/>
      <c r="K492" s="172"/>
      <c r="L492" s="154"/>
      <c r="M492" s="160"/>
    </row>
    <row r="493" spans="2:13" ht="15" hidden="1" customHeight="1">
      <c r="B493" s="156"/>
      <c r="C493" s="176"/>
      <c r="D493" s="147" t="e">
        <f>+VLOOKUP(C493,AREAS!$A$1:$B$13,2,0)</f>
        <v>#N/A</v>
      </c>
      <c r="E493" s="157"/>
      <c r="F493" s="161"/>
      <c r="G493" s="155"/>
      <c r="H493" s="155"/>
      <c r="I493" s="169">
        <f t="shared" si="4"/>
        <v>0</v>
      </c>
      <c r="J493" s="159"/>
      <c r="K493" s="172"/>
      <c r="L493" s="154"/>
      <c r="M493" s="160"/>
    </row>
    <row r="494" spans="2:13" ht="15" hidden="1" customHeight="1">
      <c r="B494" s="156"/>
      <c r="C494" s="176"/>
      <c r="D494" s="147" t="e">
        <f>+VLOOKUP(C494,AREAS!$A$1:$B$13,2,0)</f>
        <v>#N/A</v>
      </c>
      <c r="E494" s="157"/>
      <c r="F494" s="161"/>
      <c r="G494" s="155"/>
      <c r="H494" s="155"/>
      <c r="I494" s="169">
        <f t="shared" si="4"/>
        <v>0</v>
      </c>
      <c r="J494" s="159"/>
      <c r="K494" s="172"/>
      <c r="L494" s="154"/>
      <c r="M494" s="160"/>
    </row>
    <row r="495" spans="2:13" ht="15" hidden="1" customHeight="1">
      <c r="B495" s="156"/>
      <c r="C495" s="176"/>
      <c r="D495" s="147" t="e">
        <f>+VLOOKUP(C495,AREAS!$A$1:$B$13,2,0)</f>
        <v>#N/A</v>
      </c>
      <c r="E495" s="157"/>
      <c r="F495" s="161"/>
      <c r="G495" s="155"/>
      <c r="H495" s="155"/>
      <c r="I495" s="169">
        <f t="shared" si="4"/>
        <v>0</v>
      </c>
      <c r="J495" s="159"/>
      <c r="K495" s="172"/>
      <c r="L495" s="154"/>
      <c r="M495" s="160"/>
    </row>
    <row r="496" spans="2:13" ht="15" hidden="1" customHeight="1">
      <c r="B496" s="156"/>
      <c r="C496" s="176"/>
      <c r="D496" s="147" t="e">
        <f>+VLOOKUP(C496,AREAS!$A$1:$B$13,2,0)</f>
        <v>#N/A</v>
      </c>
      <c r="E496" s="157"/>
      <c r="F496" s="161"/>
      <c r="G496" s="155"/>
      <c r="H496" s="155"/>
      <c r="I496" s="169">
        <f t="shared" si="4"/>
        <v>0</v>
      </c>
      <c r="J496" s="159"/>
      <c r="K496" s="172"/>
      <c r="L496" s="154"/>
      <c r="M496" s="160"/>
    </row>
    <row r="497" spans="2:13" ht="15" hidden="1" customHeight="1">
      <c r="B497" s="156"/>
      <c r="C497" s="176"/>
      <c r="D497" s="147" t="e">
        <f>+VLOOKUP(C497,AREAS!$A$1:$B$13,2,0)</f>
        <v>#N/A</v>
      </c>
      <c r="E497" s="157"/>
      <c r="F497" s="161"/>
      <c r="G497" s="155"/>
      <c r="H497" s="155"/>
      <c r="I497" s="169">
        <f t="shared" si="4"/>
        <v>0</v>
      </c>
      <c r="J497" s="159"/>
      <c r="K497" s="172"/>
      <c r="L497" s="154"/>
      <c r="M497" s="160"/>
    </row>
    <row r="498" spans="2:13" ht="15" hidden="1" customHeight="1">
      <c r="B498" s="156"/>
      <c r="C498" s="176"/>
      <c r="D498" s="147" t="e">
        <f>+VLOOKUP(C498,AREAS!$A$1:$B$13,2,0)</f>
        <v>#N/A</v>
      </c>
      <c r="E498" s="157"/>
      <c r="F498" s="161"/>
      <c r="G498" s="155"/>
      <c r="H498" s="155"/>
      <c r="I498" s="169">
        <f t="shared" si="4"/>
        <v>0</v>
      </c>
      <c r="J498" s="159"/>
      <c r="K498" s="172"/>
      <c r="L498" s="154"/>
      <c r="M498" s="160"/>
    </row>
    <row r="499" spans="2:13" ht="15" hidden="1" customHeight="1">
      <c r="B499" s="156"/>
      <c r="C499" s="176"/>
      <c r="D499" s="147" t="e">
        <f>+VLOOKUP(C499,AREAS!$A$1:$B$13,2,0)</f>
        <v>#N/A</v>
      </c>
      <c r="E499" s="157"/>
      <c r="F499" s="161"/>
      <c r="G499" s="155"/>
      <c r="H499" s="155"/>
      <c r="I499" s="169">
        <f t="shared" si="4"/>
        <v>0</v>
      </c>
      <c r="J499" s="159"/>
      <c r="K499" s="172"/>
      <c r="L499" s="154"/>
      <c r="M499" s="160"/>
    </row>
    <row r="500" spans="2:13" ht="15" hidden="1" customHeight="1">
      <c r="B500" s="156"/>
      <c r="C500" s="176"/>
      <c r="D500" s="147" t="e">
        <f>+VLOOKUP(C500,AREAS!$A$1:$B$13,2,0)</f>
        <v>#N/A</v>
      </c>
      <c r="E500" s="157"/>
      <c r="F500" s="161"/>
      <c r="G500" s="155"/>
      <c r="H500" s="155"/>
      <c r="I500" s="169">
        <f t="shared" si="4"/>
        <v>0</v>
      </c>
      <c r="J500" s="159"/>
      <c r="K500" s="172"/>
      <c r="L500" s="154"/>
      <c r="M500" s="160"/>
    </row>
    <row r="501" spans="2:13" ht="15" hidden="1" customHeight="1">
      <c r="B501" s="156"/>
      <c r="C501" s="176"/>
      <c r="D501" s="147" t="e">
        <f>+VLOOKUP(C501,AREAS!$A$1:$B$13,2,0)</f>
        <v>#N/A</v>
      </c>
      <c r="E501" s="157"/>
      <c r="F501" s="161"/>
      <c r="G501" s="155"/>
      <c r="H501" s="155"/>
      <c r="I501" s="169">
        <f t="shared" ref="I501:I564" si="5">+I500+G501-H501</f>
        <v>0</v>
      </c>
      <c r="J501" s="159"/>
      <c r="K501" s="172"/>
      <c r="L501" s="154"/>
      <c r="M501" s="160"/>
    </row>
    <row r="502" spans="2:13" ht="15" hidden="1" customHeight="1">
      <c r="B502" s="156"/>
      <c r="C502" s="176"/>
      <c r="D502" s="147" t="e">
        <f>+VLOOKUP(C502,AREAS!$A$1:$B$13,2,0)</f>
        <v>#N/A</v>
      </c>
      <c r="E502" s="157"/>
      <c r="F502" s="161"/>
      <c r="G502" s="155"/>
      <c r="H502" s="155"/>
      <c r="I502" s="169">
        <f t="shared" si="5"/>
        <v>0</v>
      </c>
      <c r="J502" s="159"/>
      <c r="K502" s="172"/>
      <c r="L502" s="154"/>
      <c r="M502" s="160"/>
    </row>
    <row r="503" spans="2:13" ht="15" hidden="1" customHeight="1">
      <c r="B503" s="156"/>
      <c r="C503" s="176"/>
      <c r="D503" s="147" t="e">
        <f>+VLOOKUP(C503,AREAS!$A$1:$B$13,2,0)</f>
        <v>#N/A</v>
      </c>
      <c r="E503" s="157"/>
      <c r="F503" s="161"/>
      <c r="G503" s="155"/>
      <c r="H503" s="155"/>
      <c r="I503" s="169">
        <f t="shared" si="5"/>
        <v>0</v>
      </c>
      <c r="J503" s="159"/>
      <c r="K503" s="172"/>
      <c r="L503" s="154"/>
      <c r="M503" s="160"/>
    </row>
    <row r="504" spans="2:13" ht="15" hidden="1" customHeight="1">
      <c r="B504" s="156"/>
      <c r="C504" s="176"/>
      <c r="D504" s="147" t="e">
        <f>+VLOOKUP(C504,AREAS!$A$1:$B$13,2,0)</f>
        <v>#N/A</v>
      </c>
      <c r="E504" s="157"/>
      <c r="F504" s="161"/>
      <c r="G504" s="155"/>
      <c r="H504" s="155"/>
      <c r="I504" s="169">
        <f t="shared" si="5"/>
        <v>0</v>
      </c>
      <c r="J504" s="159"/>
      <c r="K504" s="172"/>
      <c r="L504" s="154"/>
      <c r="M504" s="160"/>
    </row>
    <row r="505" spans="2:13" ht="15" hidden="1" customHeight="1">
      <c r="B505" s="156"/>
      <c r="C505" s="176"/>
      <c r="D505" s="147" t="e">
        <f>+VLOOKUP(C505,AREAS!$A$1:$B$13,2,0)</f>
        <v>#N/A</v>
      </c>
      <c r="E505" s="157"/>
      <c r="F505" s="161"/>
      <c r="G505" s="155"/>
      <c r="H505" s="155"/>
      <c r="I505" s="169">
        <f t="shared" si="5"/>
        <v>0</v>
      </c>
      <c r="J505" s="159"/>
      <c r="K505" s="172"/>
      <c r="L505" s="154"/>
      <c r="M505" s="160"/>
    </row>
    <row r="506" spans="2:13" ht="15" hidden="1" customHeight="1">
      <c r="B506" s="156"/>
      <c r="C506" s="176"/>
      <c r="D506" s="147" t="e">
        <f>+VLOOKUP(C506,AREAS!$A$1:$B$13,2,0)</f>
        <v>#N/A</v>
      </c>
      <c r="E506" s="157"/>
      <c r="F506" s="161"/>
      <c r="G506" s="155"/>
      <c r="H506" s="155"/>
      <c r="I506" s="169">
        <f t="shared" si="5"/>
        <v>0</v>
      </c>
      <c r="J506" s="159"/>
      <c r="K506" s="172"/>
      <c r="L506" s="154"/>
      <c r="M506" s="160"/>
    </row>
    <row r="507" spans="2:13" ht="15" hidden="1" customHeight="1">
      <c r="B507" s="156"/>
      <c r="C507" s="176"/>
      <c r="D507" s="147" t="e">
        <f>+VLOOKUP(C507,AREAS!$A$1:$B$13,2,0)</f>
        <v>#N/A</v>
      </c>
      <c r="E507" s="157"/>
      <c r="F507" s="161"/>
      <c r="G507" s="155"/>
      <c r="H507" s="155"/>
      <c r="I507" s="169">
        <f t="shared" si="5"/>
        <v>0</v>
      </c>
      <c r="J507" s="159"/>
      <c r="K507" s="172"/>
      <c r="L507" s="154"/>
      <c r="M507" s="160"/>
    </row>
    <row r="508" spans="2:13" ht="15" hidden="1" customHeight="1">
      <c r="B508" s="156"/>
      <c r="C508" s="176"/>
      <c r="D508" s="147" t="e">
        <f>+VLOOKUP(C508,AREAS!$A$1:$B$13,2,0)</f>
        <v>#N/A</v>
      </c>
      <c r="E508" s="157"/>
      <c r="F508" s="161"/>
      <c r="G508" s="155"/>
      <c r="H508" s="155"/>
      <c r="I508" s="169">
        <f t="shared" si="5"/>
        <v>0</v>
      </c>
      <c r="J508" s="159"/>
      <c r="K508" s="172"/>
      <c r="L508" s="154"/>
      <c r="M508" s="160"/>
    </row>
    <row r="509" spans="2:13" ht="15" hidden="1" customHeight="1">
      <c r="B509" s="156"/>
      <c r="C509" s="176"/>
      <c r="D509" s="147" t="e">
        <f>+VLOOKUP(C509,AREAS!$A$1:$B$13,2,0)</f>
        <v>#N/A</v>
      </c>
      <c r="E509" s="157"/>
      <c r="F509" s="161"/>
      <c r="G509" s="155"/>
      <c r="H509" s="155"/>
      <c r="I509" s="169">
        <f t="shared" si="5"/>
        <v>0</v>
      </c>
      <c r="J509" s="159"/>
      <c r="K509" s="172"/>
      <c r="L509" s="154"/>
      <c r="M509" s="160"/>
    </row>
    <row r="510" spans="2:13" ht="15" hidden="1" customHeight="1">
      <c r="B510" s="156"/>
      <c r="C510" s="176"/>
      <c r="D510" s="147" t="e">
        <f>+VLOOKUP(C510,AREAS!$A$1:$B$13,2,0)</f>
        <v>#N/A</v>
      </c>
      <c r="E510" s="157"/>
      <c r="F510" s="161"/>
      <c r="G510" s="155"/>
      <c r="H510" s="155"/>
      <c r="I510" s="169">
        <f t="shared" si="5"/>
        <v>0</v>
      </c>
      <c r="J510" s="159"/>
      <c r="K510" s="172"/>
      <c r="L510" s="154"/>
      <c r="M510" s="160"/>
    </row>
    <row r="511" spans="2:13" ht="15" hidden="1" customHeight="1">
      <c r="B511" s="156"/>
      <c r="C511" s="176"/>
      <c r="D511" s="147" t="e">
        <f>+VLOOKUP(C511,AREAS!$A$1:$B$13,2,0)</f>
        <v>#N/A</v>
      </c>
      <c r="E511" s="157"/>
      <c r="F511" s="161"/>
      <c r="G511" s="155"/>
      <c r="H511" s="155"/>
      <c r="I511" s="169">
        <f t="shared" si="5"/>
        <v>0</v>
      </c>
      <c r="J511" s="159"/>
      <c r="K511" s="172"/>
      <c r="L511" s="154"/>
      <c r="M511" s="160"/>
    </row>
    <row r="512" spans="2:13" ht="15" hidden="1" customHeight="1">
      <c r="B512" s="156"/>
      <c r="C512" s="176"/>
      <c r="D512" s="147" t="e">
        <f>+VLOOKUP(C512,AREAS!$A$1:$B$13,2,0)</f>
        <v>#N/A</v>
      </c>
      <c r="E512" s="157"/>
      <c r="F512" s="161"/>
      <c r="G512" s="155"/>
      <c r="H512" s="155"/>
      <c r="I512" s="169">
        <f t="shared" si="5"/>
        <v>0</v>
      </c>
      <c r="J512" s="159"/>
      <c r="K512" s="172"/>
      <c r="L512" s="154"/>
      <c r="M512" s="160"/>
    </row>
    <row r="513" spans="2:13" ht="15" hidden="1" customHeight="1">
      <c r="B513" s="156"/>
      <c r="C513" s="176"/>
      <c r="D513" s="147" t="e">
        <f>+VLOOKUP(C513,AREAS!$A$1:$B$13,2,0)</f>
        <v>#N/A</v>
      </c>
      <c r="E513" s="157"/>
      <c r="F513" s="161"/>
      <c r="G513" s="155"/>
      <c r="H513" s="155"/>
      <c r="I513" s="169">
        <f t="shared" si="5"/>
        <v>0</v>
      </c>
      <c r="J513" s="159"/>
      <c r="K513" s="172"/>
      <c r="L513" s="154"/>
      <c r="M513" s="160"/>
    </row>
    <row r="514" spans="2:13" ht="15" hidden="1" customHeight="1">
      <c r="B514" s="156"/>
      <c r="C514" s="176"/>
      <c r="D514" s="147" t="e">
        <f>+VLOOKUP(C514,AREAS!$A$1:$B$13,2,0)</f>
        <v>#N/A</v>
      </c>
      <c r="E514" s="157"/>
      <c r="F514" s="161"/>
      <c r="G514" s="155"/>
      <c r="H514" s="155"/>
      <c r="I514" s="169">
        <f t="shared" si="5"/>
        <v>0</v>
      </c>
      <c r="J514" s="159"/>
      <c r="K514" s="172"/>
      <c r="L514" s="154"/>
      <c r="M514" s="160"/>
    </row>
    <row r="515" spans="2:13" ht="15" hidden="1" customHeight="1">
      <c r="B515" s="156"/>
      <c r="C515" s="176"/>
      <c r="D515" s="147" t="e">
        <f>+VLOOKUP(C515,AREAS!$A$1:$B$13,2,0)</f>
        <v>#N/A</v>
      </c>
      <c r="E515" s="157"/>
      <c r="F515" s="161"/>
      <c r="G515" s="155"/>
      <c r="H515" s="155"/>
      <c r="I515" s="169">
        <f t="shared" si="5"/>
        <v>0</v>
      </c>
      <c r="J515" s="159"/>
      <c r="K515" s="172"/>
      <c r="L515" s="154"/>
      <c r="M515" s="160"/>
    </row>
    <row r="516" spans="2:13" ht="15" hidden="1" customHeight="1">
      <c r="B516" s="156"/>
      <c r="C516" s="176"/>
      <c r="D516" s="147" t="e">
        <f>+VLOOKUP(C516,AREAS!$A$1:$B$13,2,0)</f>
        <v>#N/A</v>
      </c>
      <c r="E516" s="157"/>
      <c r="F516" s="161"/>
      <c r="G516" s="155"/>
      <c r="H516" s="155"/>
      <c r="I516" s="169">
        <f t="shared" si="5"/>
        <v>0</v>
      </c>
      <c r="J516" s="159"/>
      <c r="K516" s="172"/>
      <c r="L516" s="154"/>
      <c r="M516" s="160"/>
    </row>
    <row r="517" spans="2:13" ht="15" hidden="1" customHeight="1">
      <c r="B517" s="156"/>
      <c r="C517" s="176"/>
      <c r="D517" s="147" t="e">
        <f>+VLOOKUP(C517,AREAS!$A$1:$B$13,2,0)</f>
        <v>#N/A</v>
      </c>
      <c r="E517" s="157"/>
      <c r="F517" s="161"/>
      <c r="G517" s="155"/>
      <c r="H517" s="155"/>
      <c r="I517" s="169">
        <f t="shared" si="5"/>
        <v>0</v>
      </c>
      <c r="J517" s="159"/>
      <c r="K517" s="172"/>
      <c r="L517" s="154"/>
      <c r="M517" s="160"/>
    </row>
    <row r="518" spans="2:13" ht="15" hidden="1" customHeight="1">
      <c r="B518" s="156"/>
      <c r="C518" s="176"/>
      <c r="D518" s="147" t="e">
        <f>+VLOOKUP(C518,AREAS!$A$1:$B$13,2,0)</f>
        <v>#N/A</v>
      </c>
      <c r="E518" s="157"/>
      <c r="F518" s="161"/>
      <c r="G518" s="155"/>
      <c r="H518" s="155"/>
      <c r="I518" s="169">
        <f t="shared" si="5"/>
        <v>0</v>
      </c>
      <c r="J518" s="159"/>
      <c r="K518" s="172"/>
      <c r="L518" s="154"/>
      <c r="M518" s="160"/>
    </row>
    <row r="519" spans="2:13" ht="15" hidden="1" customHeight="1">
      <c r="B519" s="156"/>
      <c r="C519" s="176"/>
      <c r="D519" s="147" t="e">
        <f>+VLOOKUP(C519,AREAS!$A$1:$B$13,2,0)</f>
        <v>#N/A</v>
      </c>
      <c r="E519" s="157"/>
      <c r="F519" s="161"/>
      <c r="G519" s="155"/>
      <c r="H519" s="155"/>
      <c r="I519" s="169">
        <f t="shared" si="5"/>
        <v>0</v>
      </c>
      <c r="J519" s="159"/>
      <c r="K519" s="172"/>
      <c r="L519" s="154"/>
      <c r="M519" s="160"/>
    </row>
    <row r="520" spans="2:13" ht="15" hidden="1" customHeight="1">
      <c r="B520" s="156"/>
      <c r="C520" s="176"/>
      <c r="D520" s="147" t="e">
        <f>+VLOOKUP(C520,AREAS!$A$1:$B$13,2,0)</f>
        <v>#N/A</v>
      </c>
      <c r="E520" s="157"/>
      <c r="F520" s="161"/>
      <c r="G520" s="155"/>
      <c r="H520" s="155"/>
      <c r="I520" s="169">
        <f t="shared" si="5"/>
        <v>0</v>
      </c>
      <c r="J520" s="159"/>
      <c r="K520" s="172"/>
      <c r="L520" s="154"/>
      <c r="M520" s="160"/>
    </row>
    <row r="521" spans="2:13" ht="15" hidden="1" customHeight="1">
      <c r="B521" s="156"/>
      <c r="C521" s="176"/>
      <c r="D521" s="147" t="e">
        <f>+VLOOKUP(C521,AREAS!$A$1:$B$13,2,0)</f>
        <v>#N/A</v>
      </c>
      <c r="E521" s="157"/>
      <c r="F521" s="161"/>
      <c r="G521" s="155"/>
      <c r="H521" s="155"/>
      <c r="I521" s="169">
        <f t="shared" si="5"/>
        <v>0</v>
      </c>
      <c r="J521" s="159"/>
      <c r="K521" s="172"/>
      <c r="L521" s="154"/>
      <c r="M521" s="160"/>
    </row>
    <row r="522" spans="2:13" ht="15" hidden="1" customHeight="1">
      <c r="B522" s="156"/>
      <c r="C522" s="176"/>
      <c r="D522" s="147" t="e">
        <f>+VLOOKUP(C522,AREAS!$A$1:$B$13,2,0)</f>
        <v>#N/A</v>
      </c>
      <c r="E522" s="157"/>
      <c r="F522" s="161"/>
      <c r="G522" s="155"/>
      <c r="H522" s="155"/>
      <c r="I522" s="169">
        <f t="shared" si="5"/>
        <v>0</v>
      </c>
      <c r="J522" s="159"/>
      <c r="K522" s="172"/>
      <c r="L522" s="154"/>
      <c r="M522" s="160"/>
    </row>
    <row r="523" spans="2:13" ht="15" hidden="1" customHeight="1">
      <c r="B523" s="156"/>
      <c r="C523" s="176"/>
      <c r="D523" s="147" t="e">
        <f>+VLOOKUP(C523,AREAS!$A$1:$B$13,2,0)</f>
        <v>#N/A</v>
      </c>
      <c r="E523" s="157"/>
      <c r="F523" s="161"/>
      <c r="G523" s="155"/>
      <c r="H523" s="155"/>
      <c r="I523" s="169">
        <f t="shared" si="5"/>
        <v>0</v>
      </c>
      <c r="J523" s="159"/>
      <c r="K523" s="172"/>
      <c r="L523" s="154"/>
      <c r="M523" s="160"/>
    </row>
    <row r="524" spans="2:13" ht="15" hidden="1" customHeight="1">
      <c r="B524" s="156"/>
      <c r="C524" s="176"/>
      <c r="D524" s="147" t="e">
        <f>+VLOOKUP(C524,AREAS!$A$1:$B$13,2,0)</f>
        <v>#N/A</v>
      </c>
      <c r="E524" s="157"/>
      <c r="F524" s="161"/>
      <c r="G524" s="155"/>
      <c r="H524" s="155"/>
      <c r="I524" s="169">
        <f t="shared" si="5"/>
        <v>0</v>
      </c>
      <c r="J524" s="159"/>
      <c r="K524" s="172"/>
      <c r="L524" s="154"/>
      <c r="M524" s="160"/>
    </row>
    <row r="525" spans="2:13" ht="15" hidden="1" customHeight="1">
      <c r="B525" s="156"/>
      <c r="C525" s="176"/>
      <c r="D525" s="147" t="e">
        <f>+VLOOKUP(C525,AREAS!$A$1:$B$13,2,0)</f>
        <v>#N/A</v>
      </c>
      <c r="E525" s="157"/>
      <c r="F525" s="161"/>
      <c r="G525" s="155"/>
      <c r="H525" s="155"/>
      <c r="I525" s="169">
        <f t="shared" si="5"/>
        <v>0</v>
      </c>
      <c r="J525" s="159"/>
      <c r="K525" s="172"/>
      <c r="L525" s="154"/>
      <c r="M525" s="160"/>
    </row>
    <row r="526" spans="2:13" ht="15" hidden="1" customHeight="1">
      <c r="B526" s="156"/>
      <c r="C526" s="176"/>
      <c r="D526" s="147" t="e">
        <f>+VLOOKUP(C526,AREAS!$A$1:$B$13,2,0)</f>
        <v>#N/A</v>
      </c>
      <c r="E526" s="157"/>
      <c r="F526" s="161"/>
      <c r="G526" s="155"/>
      <c r="H526" s="155"/>
      <c r="I526" s="169">
        <f t="shared" si="5"/>
        <v>0</v>
      </c>
      <c r="J526" s="159"/>
      <c r="K526" s="172"/>
      <c r="L526" s="154"/>
      <c r="M526" s="160"/>
    </row>
    <row r="527" spans="2:13" ht="15" hidden="1" customHeight="1">
      <c r="B527" s="156"/>
      <c r="C527" s="176"/>
      <c r="D527" s="147" t="e">
        <f>+VLOOKUP(C527,AREAS!$A$1:$B$13,2,0)</f>
        <v>#N/A</v>
      </c>
      <c r="E527" s="157"/>
      <c r="F527" s="161"/>
      <c r="G527" s="155"/>
      <c r="H527" s="155"/>
      <c r="I527" s="169">
        <f t="shared" si="5"/>
        <v>0</v>
      </c>
      <c r="J527" s="159"/>
      <c r="K527" s="172"/>
      <c r="L527" s="154"/>
      <c r="M527" s="160"/>
    </row>
    <row r="528" spans="2:13" ht="15" hidden="1" customHeight="1">
      <c r="B528" s="156"/>
      <c r="C528" s="176"/>
      <c r="D528" s="147" t="e">
        <f>+VLOOKUP(C528,AREAS!$A$1:$B$13,2,0)</f>
        <v>#N/A</v>
      </c>
      <c r="E528" s="157"/>
      <c r="F528" s="161"/>
      <c r="G528" s="155"/>
      <c r="H528" s="155"/>
      <c r="I528" s="169">
        <f t="shared" si="5"/>
        <v>0</v>
      </c>
      <c r="J528" s="159"/>
      <c r="K528" s="172"/>
      <c r="L528" s="154"/>
      <c r="M528" s="160"/>
    </row>
    <row r="529" spans="2:13" ht="15" hidden="1" customHeight="1">
      <c r="B529" s="156"/>
      <c r="C529" s="176"/>
      <c r="D529" s="147" t="e">
        <f>+VLOOKUP(C529,AREAS!$A$1:$B$13,2,0)</f>
        <v>#N/A</v>
      </c>
      <c r="E529" s="157"/>
      <c r="F529" s="161"/>
      <c r="G529" s="155"/>
      <c r="H529" s="155"/>
      <c r="I529" s="169">
        <f t="shared" si="5"/>
        <v>0</v>
      </c>
      <c r="J529" s="159"/>
      <c r="K529" s="172"/>
      <c r="L529" s="154"/>
      <c r="M529" s="160"/>
    </row>
    <row r="530" spans="2:13" ht="15" hidden="1" customHeight="1">
      <c r="B530" s="156"/>
      <c r="C530" s="176"/>
      <c r="D530" s="147" t="e">
        <f>+VLOOKUP(C530,AREAS!$A$1:$B$13,2,0)</f>
        <v>#N/A</v>
      </c>
      <c r="E530" s="157"/>
      <c r="F530" s="161"/>
      <c r="G530" s="155"/>
      <c r="H530" s="155"/>
      <c r="I530" s="169">
        <f t="shared" si="5"/>
        <v>0</v>
      </c>
      <c r="J530" s="159"/>
      <c r="K530" s="172"/>
      <c r="L530" s="154"/>
      <c r="M530" s="160"/>
    </row>
    <row r="531" spans="2:13" ht="15" hidden="1" customHeight="1">
      <c r="B531" s="156"/>
      <c r="C531" s="176"/>
      <c r="D531" s="147" t="e">
        <f>+VLOOKUP(C531,AREAS!$A$1:$B$13,2,0)</f>
        <v>#N/A</v>
      </c>
      <c r="E531" s="157"/>
      <c r="F531" s="161"/>
      <c r="G531" s="155"/>
      <c r="H531" s="155"/>
      <c r="I531" s="169">
        <f t="shared" si="5"/>
        <v>0</v>
      </c>
      <c r="J531" s="159"/>
      <c r="K531" s="172"/>
      <c r="L531" s="154"/>
      <c r="M531" s="160"/>
    </row>
    <row r="532" spans="2:13" ht="15" hidden="1" customHeight="1">
      <c r="B532" s="156"/>
      <c r="C532" s="176"/>
      <c r="D532" s="147" t="e">
        <f>+VLOOKUP(C532,AREAS!$A$1:$B$13,2,0)</f>
        <v>#N/A</v>
      </c>
      <c r="E532" s="157"/>
      <c r="F532" s="161"/>
      <c r="G532" s="155"/>
      <c r="H532" s="155"/>
      <c r="I532" s="169">
        <f t="shared" si="5"/>
        <v>0</v>
      </c>
      <c r="J532" s="159"/>
      <c r="K532" s="172"/>
      <c r="L532" s="154"/>
      <c r="M532" s="160"/>
    </row>
    <row r="533" spans="2:13" ht="15" hidden="1" customHeight="1">
      <c r="B533" s="156"/>
      <c r="C533" s="176"/>
      <c r="D533" s="147" t="e">
        <f>+VLOOKUP(C533,AREAS!$A$1:$B$13,2,0)</f>
        <v>#N/A</v>
      </c>
      <c r="E533" s="157"/>
      <c r="F533" s="161"/>
      <c r="G533" s="155"/>
      <c r="H533" s="155"/>
      <c r="I533" s="169">
        <f t="shared" si="5"/>
        <v>0</v>
      </c>
      <c r="J533" s="159"/>
      <c r="K533" s="172"/>
      <c r="L533" s="154"/>
      <c r="M533" s="160"/>
    </row>
    <row r="534" spans="2:13" ht="15" hidden="1" customHeight="1">
      <c r="B534" s="156"/>
      <c r="C534" s="176"/>
      <c r="D534" s="147" t="e">
        <f>+VLOOKUP(C534,AREAS!$A$1:$B$13,2,0)</f>
        <v>#N/A</v>
      </c>
      <c r="E534" s="157"/>
      <c r="F534" s="161"/>
      <c r="G534" s="155"/>
      <c r="H534" s="155"/>
      <c r="I534" s="169">
        <f t="shared" si="5"/>
        <v>0</v>
      </c>
      <c r="J534" s="159"/>
      <c r="K534" s="172"/>
      <c r="L534" s="154"/>
      <c r="M534" s="160"/>
    </row>
    <row r="535" spans="2:13" ht="15" hidden="1" customHeight="1">
      <c r="B535" s="156"/>
      <c r="C535" s="176"/>
      <c r="D535" s="147" t="e">
        <f>+VLOOKUP(C535,AREAS!$A$1:$B$13,2,0)</f>
        <v>#N/A</v>
      </c>
      <c r="E535" s="157"/>
      <c r="F535" s="161"/>
      <c r="G535" s="155"/>
      <c r="H535" s="155"/>
      <c r="I535" s="169">
        <f t="shared" si="5"/>
        <v>0</v>
      </c>
      <c r="J535" s="159"/>
      <c r="K535" s="172"/>
      <c r="L535" s="154"/>
      <c r="M535" s="160"/>
    </row>
    <row r="536" spans="2:13" ht="15" hidden="1" customHeight="1">
      <c r="B536" s="156"/>
      <c r="C536" s="176"/>
      <c r="D536" s="147" t="e">
        <f>+VLOOKUP(C536,AREAS!$A$1:$B$13,2,0)</f>
        <v>#N/A</v>
      </c>
      <c r="E536" s="157"/>
      <c r="F536" s="161"/>
      <c r="G536" s="155"/>
      <c r="H536" s="155"/>
      <c r="I536" s="169">
        <f t="shared" si="5"/>
        <v>0</v>
      </c>
      <c r="J536" s="159"/>
      <c r="K536" s="172"/>
      <c r="L536" s="154"/>
      <c r="M536" s="160"/>
    </row>
    <row r="537" spans="2:13" ht="15" hidden="1" customHeight="1">
      <c r="B537" s="156"/>
      <c r="C537" s="176"/>
      <c r="D537" s="147" t="e">
        <f>+VLOOKUP(C537,AREAS!$A$1:$B$13,2,0)</f>
        <v>#N/A</v>
      </c>
      <c r="E537" s="157"/>
      <c r="F537" s="161"/>
      <c r="G537" s="155"/>
      <c r="H537" s="155"/>
      <c r="I537" s="169">
        <f t="shared" si="5"/>
        <v>0</v>
      </c>
      <c r="J537" s="159"/>
      <c r="K537" s="172"/>
      <c r="L537" s="154"/>
      <c r="M537" s="160"/>
    </row>
    <row r="538" spans="2:13" ht="15" hidden="1" customHeight="1">
      <c r="B538" s="156"/>
      <c r="C538" s="176"/>
      <c r="D538" s="147" t="e">
        <f>+VLOOKUP(C538,AREAS!$A$1:$B$13,2,0)</f>
        <v>#N/A</v>
      </c>
      <c r="E538" s="157"/>
      <c r="F538" s="161"/>
      <c r="G538" s="155"/>
      <c r="H538" s="155"/>
      <c r="I538" s="169">
        <f t="shared" si="5"/>
        <v>0</v>
      </c>
      <c r="J538" s="159"/>
      <c r="K538" s="172"/>
      <c r="L538" s="154"/>
      <c r="M538" s="160"/>
    </row>
    <row r="539" spans="2:13" ht="15" hidden="1" customHeight="1">
      <c r="B539" s="156"/>
      <c r="C539" s="176"/>
      <c r="D539" s="147" t="e">
        <f>+VLOOKUP(C539,AREAS!$A$1:$B$13,2,0)</f>
        <v>#N/A</v>
      </c>
      <c r="E539" s="157"/>
      <c r="F539" s="161"/>
      <c r="G539" s="155"/>
      <c r="H539" s="155"/>
      <c r="I539" s="169">
        <f t="shared" si="5"/>
        <v>0</v>
      </c>
      <c r="J539" s="159"/>
      <c r="K539" s="172"/>
      <c r="L539" s="154"/>
      <c r="M539" s="160"/>
    </row>
    <row r="540" spans="2:13" ht="15" hidden="1" customHeight="1">
      <c r="B540" s="156"/>
      <c r="C540" s="176"/>
      <c r="D540" s="147" t="e">
        <f>+VLOOKUP(C540,AREAS!$A$1:$B$13,2,0)</f>
        <v>#N/A</v>
      </c>
      <c r="E540" s="157"/>
      <c r="F540" s="161"/>
      <c r="G540" s="155"/>
      <c r="H540" s="155"/>
      <c r="I540" s="169">
        <f t="shared" si="5"/>
        <v>0</v>
      </c>
      <c r="J540" s="159"/>
      <c r="K540" s="172"/>
      <c r="L540" s="154"/>
      <c r="M540" s="160"/>
    </row>
    <row r="541" spans="2:13" ht="15" hidden="1" customHeight="1">
      <c r="B541" s="156"/>
      <c r="C541" s="176"/>
      <c r="D541" s="147" t="e">
        <f>+VLOOKUP(C541,AREAS!$A$1:$B$13,2,0)</f>
        <v>#N/A</v>
      </c>
      <c r="E541" s="157"/>
      <c r="F541" s="161"/>
      <c r="G541" s="155"/>
      <c r="H541" s="155"/>
      <c r="I541" s="169">
        <f t="shared" si="5"/>
        <v>0</v>
      </c>
      <c r="J541" s="159"/>
      <c r="K541" s="172"/>
      <c r="L541" s="154"/>
      <c r="M541" s="160"/>
    </row>
    <row r="542" spans="2:13" ht="15" hidden="1" customHeight="1">
      <c r="B542" s="156"/>
      <c r="C542" s="176"/>
      <c r="D542" s="147" t="e">
        <f>+VLOOKUP(C542,AREAS!$A$1:$B$13,2,0)</f>
        <v>#N/A</v>
      </c>
      <c r="E542" s="157"/>
      <c r="F542" s="161"/>
      <c r="G542" s="155"/>
      <c r="H542" s="155"/>
      <c r="I542" s="169">
        <f t="shared" si="5"/>
        <v>0</v>
      </c>
      <c r="J542" s="159"/>
      <c r="K542" s="172"/>
      <c r="L542" s="154"/>
      <c r="M542" s="160"/>
    </row>
    <row r="543" spans="2:13" ht="15" hidden="1" customHeight="1">
      <c r="B543" s="156"/>
      <c r="C543" s="176"/>
      <c r="D543" s="147" t="e">
        <f>+VLOOKUP(C543,AREAS!$A$1:$B$13,2,0)</f>
        <v>#N/A</v>
      </c>
      <c r="E543" s="157"/>
      <c r="F543" s="161"/>
      <c r="G543" s="155"/>
      <c r="H543" s="155"/>
      <c r="I543" s="169">
        <f t="shared" si="5"/>
        <v>0</v>
      </c>
      <c r="J543" s="159"/>
      <c r="K543" s="172"/>
      <c r="L543" s="154"/>
      <c r="M543" s="160"/>
    </row>
    <row r="544" spans="2:13" ht="15" hidden="1" customHeight="1">
      <c r="B544" s="156"/>
      <c r="C544" s="176"/>
      <c r="D544" s="147" t="e">
        <f>+VLOOKUP(C544,AREAS!$A$1:$B$13,2,0)</f>
        <v>#N/A</v>
      </c>
      <c r="E544" s="157"/>
      <c r="F544" s="161"/>
      <c r="G544" s="155"/>
      <c r="H544" s="155"/>
      <c r="I544" s="169">
        <f t="shared" si="5"/>
        <v>0</v>
      </c>
      <c r="J544" s="159"/>
      <c r="K544" s="172"/>
      <c r="L544" s="154"/>
      <c r="M544" s="160"/>
    </row>
    <row r="545" spans="2:13" ht="15" hidden="1" customHeight="1">
      <c r="B545" s="156"/>
      <c r="C545" s="176"/>
      <c r="D545" s="147" t="e">
        <f>+VLOOKUP(C545,AREAS!$A$1:$B$13,2,0)</f>
        <v>#N/A</v>
      </c>
      <c r="E545" s="157"/>
      <c r="F545" s="161"/>
      <c r="G545" s="155"/>
      <c r="H545" s="155"/>
      <c r="I545" s="169">
        <f t="shared" si="5"/>
        <v>0</v>
      </c>
      <c r="J545" s="159"/>
      <c r="K545" s="172"/>
      <c r="L545" s="154"/>
      <c r="M545" s="160"/>
    </row>
    <row r="546" spans="2:13" ht="15" hidden="1" customHeight="1">
      <c r="B546" s="156"/>
      <c r="C546" s="176"/>
      <c r="D546" s="147" t="e">
        <f>+VLOOKUP(C546,AREAS!$A$1:$B$13,2,0)</f>
        <v>#N/A</v>
      </c>
      <c r="E546" s="157"/>
      <c r="F546" s="161"/>
      <c r="G546" s="155"/>
      <c r="H546" s="155"/>
      <c r="I546" s="169">
        <f t="shared" si="5"/>
        <v>0</v>
      </c>
      <c r="J546" s="159"/>
      <c r="K546" s="172"/>
      <c r="L546" s="154"/>
      <c r="M546" s="160"/>
    </row>
    <row r="547" spans="2:13" ht="15" hidden="1" customHeight="1">
      <c r="B547" s="156"/>
      <c r="C547" s="176"/>
      <c r="D547" s="147" t="e">
        <f>+VLOOKUP(C547,AREAS!$A$1:$B$13,2,0)</f>
        <v>#N/A</v>
      </c>
      <c r="E547" s="157"/>
      <c r="F547" s="161"/>
      <c r="G547" s="155"/>
      <c r="H547" s="155"/>
      <c r="I547" s="169">
        <f t="shared" si="5"/>
        <v>0</v>
      </c>
      <c r="J547" s="159"/>
      <c r="K547" s="172"/>
      <c r="L547" s="154"/>
      <c r="M547" s="160"/>
    </row>
    <row r="548" spans="2:13" ht="15" hidden="1" customHeight="1">
      <c r="B548" s="156"/>
      <c r="C548" s="176"/>
      <c r="D548" s="147" t="e">
        <f>+VLOOKUP(C548,AREAS!$A$1:$B$13,2,0)</f>
        <v>#N/A</v>
      </c>
      <c r="E548" s="157"/>
      <c r="F548" s="161"/>
      <c r="G548" s="155"/>
      <c r="H548" s="155"/>
      <c r="I548" s="169">
        <f t="shared" si="5"/>
        <v>0</v>
      </c>
      <c r="J548" s="159"/>
      <c r="K548" s="172"/>
      <c r="L548" s="154"/>
      <c r="M548" s="160"/>
    </row>
    <row r="549" spans="2:13" ht="15" hidden="1" customHeight="1">
      <c r="B549" s="156"/>
      <c r="C549" s="176"/>
      <c r="D549" s="147" t="e">
        <f>+VLOOKUP(C549,AREAS!$A$1:$B$13,2,0)</f>
        <v>#N/A</v>
      </c>
      <c r="E549" s="157"/>
      <c r="F549" s="161"/>
      <c r="G549" s="155"/>
      <c r="H549" s="155"/>
      <c r="I549" s="169">
        <f t="shared" si="5"/>
        <v>0</v>
      </c>
      <c r="J549" s="159"/>
      <c r="K549" s="172"/>
      <c r="L549" s="154"/>
      <c r="M549" s="160"/>
    </row>
    <row r="550" spans="2:13" ht="15" hidden="1" customHeight="1">
      <c r="B550" s="156"/>
      <c r="C550" s="176"/>
      <c r="D550" s="147" t="e">
        <f>+VLOOKUP(C550,AREAS!$A$1:$B$13,2,0)</f>
        <v>#N/A</v>
      </c>
      <c r="E550" s="157"/>
      <c r="F550" s="161"/>
      <c r="G550" s="155"/>
      <c r="H550" s="155"/>
      <c r="I550" s="169">
        <f t="shared" si="5"/>
        <v>0</v>
      </c>
      <c r="J550" s="159"/>
      <c r="K550" s="172"/>
      <c r="L550" s="154"/>
      <c r="M550" s="160"/>
    </row>
    <row r="551" spans="2:13" ht="15" hidden="1" customHeight="1">
      <c r="B551" s="156"/>
      <c r="C551" s="176"/>
      <c r="D551" s="147" t="e">
        <f>+VLOOKUP(C551,AREAS!$A$1:$B$13,2,0)</f>
        <v>#N/A</v>
      </c>
      <c r="E551" s="157"/>
      <c r="F551" s="161"/>
      <c r="G551" s="155"/>
      <c r="H551" s="155"/>
      <c r="I551" s="169">
        <f t="shared" si="5"/>
        <v>0</v>
      </c>
      <c r="J551" s="159"/>
      <c r="K551" s="172"/>
      <c r="L551" s="154"/>
      <c r="M551" s="160"/>
    </row>
    <row r="552" spans="2:13" ht="15" hidden="1" customHeight="1">
      <c r="B552" s="156"/>
      <c r="C552" s="176"/>
      <c r="D552" s="147" t="e">
        <f>+VLOOKUP(C552,AREAS!$A$1:$B$13,2,0)</f>
        <v>#N/A</v>
      </c>
      <c r="E552" s="157"/>
      <c r="F552" s="161"/>
      <c r="G552" s="155"/>
      <c r="H552" s="155"/>
      <c r="I552" s="169">
        <f t="shared" si="5"/>
        <v>0</v>
      </c>
      <c r="J552" s="159"/>
      <c r="K552" s="172"/>
      <c r="L552" s="154"/>
      <c r="M552" s="160"/>
    </row>
    <row r="553" spans="2:13" ht="15" hidden="1" customHeight="1">
      <c r="B553" s="156"/>
      <c r="C553" s="176"/>
      <c r="D553" s="147" t="e">
        <f>+VLOOKUP(C553,AREAS!$A$1:$B$13,2,0)</f>
        <v>#N/A</v>
      </c>
      <c r="E553" s="157"/>
      <c r="F553" s="161"/>
      <c r="G553" s="155"/>
      <c r="H553" s="155"/>
      <c r="I553" s="169">
        <f t="shared" si="5"/>
        <v>0</v>
      </c>
      <c r="J553" s="159"/>
      <c r="K553" s="172"/>
      <c r="L553" s="154"/>
      <c r="M553" s="160"/>
    </row>
    <row r="554" spans="2:13" ht="15" hidden="1" customHeight="1">
      <c r="B554" s="156"/>
      <c r="C554" s="176"/>
      <c r="D554" s="147" t="e">
        <f>+VLOOKUP(C554,AREAS!$A$1:$B$13,2,0)</f>
        <v>#N/A</v>
      </c>
      <c r="E554" s="157"/>
      <c r="F554" s="161"/>
      <c r="G554" s="155"/>
      <c r="H554" s="155"/>
      <c r="I554" s="169">
        <f t="shared" si="5"/>
        <v>0</v>
      </c>
      <c r="J554" s="159"/>
      <c r="K554" s="172"/>
      <c r="L554" s="154"/>
      <c r="M554" s="160"/>
    </row>
    <row r="555" spans="2:13" ht="15" hidden="1" customHeight="1">
      <c r="B555" s="156"/>
      <c r="C555" s="176"/>
      <c r="D555" s="147" t="e">
        <f>+VLOOKUP(C555,AREAS!$A$1:$B$13,2,0)</f>
        <v>#N/A</v>
      </c>
      <c r="E555" s="157"/>
      <c r="F555" s="161"/>
      <c r="G555" s="155"/>
      <c r="H555" s="155"/>
      <c r="I555" s="169">
        <f t="shared" si="5"/>
        <v>0</v>
      </c>
      <c r="J555" s="159"/>
      <c r="K555" s="172"/>
      <c r="L555" s="154"/>
      <c r="M555" s="160"/>
    </row>
    <row r="556" spans="2:13" ht="15" hidden="1" customHeight="1">
      <c r="B556" s="156"/>
      <c r="C556" s="176"/>
      <c r="D556" s="147" t="e">
        <f>+VLOOKUP(C556,AREAS!$A$1:$B$13,2,0)</f>
        <v>#N/A</v>
      </c>
      <c r="E556" s="157"/>
      <c r="F556" s="161"/>
      <c r="G556" s="155"/>
      <c r="H556" s="155"/>
      <c r="I556" s="169">
        <f t="shared" si="5"/>
        <v>0</v>
      </c>
      <c r="J556" s="159"/>
      <c r="K556" s="172"/>
      <c r="L556" s="154"/>
      <c r="M556" s="160"/>
    </row>
    <row r="557" spans="2:13" ht="15" hidden="1" customHeight="1">
      <c r="B557" s="156"/>
      <c r="C557" s="176"/>
      <c r="D557" s="147" t="e">
        <f>+VLOOKUP(C557,AREAS!$A$1:$B$13,2,0)</f>
        <v>#N/A</v>
      </c>
      <c r="E557" s="157"/>
      <c r="F557" s="161"/>
      <c r="G557" s="155"/>
      <c r="H557" s="155"/>
      <c r="I557" s="169">
        <f t="shared" si="5"/>
        <v>0</v>
      </c>
      <c r="J557" s="159"/>
      <c r="K557" s="172"/>
      <c r="L557" s="154"/>
      <c r="M557" s="160"/>
    </row>
    <row r="558" spans="2:13" ht="15" hidden="1" customHeight="1">
      <c r="B558" s="156"/>
      <c r="C558" s="176"/>
      <c r="D558" s="147" t="e">
        <f>+VLOOKUP(C558,AREAS!$A$1:$B$13,2,0)</f>
        <v>#N/A</v>
      </c>
      <c r="E558" s="157"/>
      <c r="F558" s="161"/>
      <c r="G558" s="155"/>
      <c r="H558" s="155"/>
      <c r="I558" s="169">
        <f t="shared" si="5"/>
        <v>0</v>
      </c>
      <c r="J558" s="159"/>
      <c r="K558" s="172"/>
      <c r="L558" s="154"/>
      <c r="M558" s="160"/>
    </row>
    <row r="559" spans="2:13" ht="15" hidden="1" customHeight="1">
      <c r="B559" s="156"/>
      <c r="C559" s="176"/>
      <c r="D559" s="147" t="e">
        <f>+VLOOKUP(C559,AREAS!$A$1:$B$13,2,0)</f>
        <v>#N/A</v>
      </c>
      <c r="E559" s="157"/>
      <c r="F559" s="161"/>
      <c r="G559" s="155"/>
      <c r="H559" s="155"/>
      <c r="I559" s="169">
        <f t="shared" si="5"/>
        <v>0</v>
      </c>
      <c r="J559" s="159"/>
      <c r="K559" s="172"/>
      <c r="L559" s="154"/>
      <c r="M559" s="160"/>
    </row>
    <row r="560" spans="2:13" ht="15" hidden="1" customHeight="1">
      <c r="B560" s="156"/>
      <c r="C560" s="176"/>
      <c r="D560" s="147" t="e">
        <f>+VLOOKUP(C560,AREAS!$A$1:$B$13,2,0)</f>
        <v>#N/A</v>
      </c>
      <c r="E560" s="157"/>
      <c r="F560" s="161"/>
      <c r="G560" s="155"/>
      <c r="H560" s="155"/>
      <c r="I560" s="169">
        <f t="shared" si="5"/>
        <v>0</v>
      </c>
      <c r="J560" s="159"/>
      <c r="K560" s="172"/>
      <c r="L560" s="154"/>
      <c r="M560" s="160"/>
    </row>
    <row r="561" spans="2:13" ht="15" hidden="1" customHeight="1">
      <c r="B561" s="156"/>
      <c r="C561" s="176"/>
      <c r="D561" s="147" t="e">
        <f>+VLOOKUP(C561,AREAS!$A$1:$B$13,2,0)</f>
        <v>#N/A</v>
      </c>
      <c r="E561" s="157"/>
      <c r="F561" s="161"/>
      <c r="G561" s="155"/>
      <c r="H561" s="155"/>
      <c r="I561" s="169">
        <f t="shared" si="5"/>
        <v>0</v>
      </c>
      <c r="J561" s="159"/>
      <c r="K561" s="172"/>
      <c r="L561" s="154"/>
      <c r="M561" s="160"/>
    </row>
    <row r="562" spans="2:13" ht="15" hidden="1" customHeight="1">
      <c r="B562" s="156"/>
      <c r="C562" s="176"/>
      <c r="D562" s="147" t="e">
        <f>+VLOOKUP(C562,AREAS!$A$1:$B$13,2,0)</f>
        <v>#N/A</v>
      </c>
      <c r="E562" s="157"/>
      <c r="F562" s="161"/>
      <c r="G562" s="155"/>
      <c r="H562" s="155"/>
      <c r="I562" s="169">
        <f t="shared" si="5"/>
        <v>0</v>
      </c>
      <c r="J562" s="159"/>
      <c r="K562" s="172"/>
      <c r="L562" s="154"/>
      <c r="M562" s="160"/>
    </row>
    <row r="563" spans="2:13" ht="15" hidden="1" customHeight="1">
      <c r="B563" s="156"/>
      <c r="C563" s="176"/>
      <c r="D563" s="147" t="e">
        <f>+VLOOKUP(C563,AREAS!$A$1:$B$13,2,0)</f>
        <v>#N/A</v>
      </c>
      <c r="E563" s="157"/>
      <c r="F563" s="161"/>
      <c r="G563" s="155"/>
      <c r="H563" s="155"/>
      <c r="I563" s="169">
        <f t="shared" si="5"/>
        <v>0</v>
      </c>
      <c r="J563" s="159"/>
      <c r="K563" s="172"/>
      <c r="L563" s="154"/>
      <c r="M563" s="160"/>
    </row>
    <row r="564" spans="2:13" ht="15" hidden="1" customHeight="1">
      <c r="B564" s="156"/>
      <c r="C564" s="176"/>
      <c r="D564" s="147" t="e">
        <f>+VLOOKUP(C564,AREAS!$A$1:$B$13,2,0)</f>
        <v>#N/A</v>
      </c>
      <c r="E564" s="157"/>
      <c r="F564" s="161"/>
      <c r="G564" s="155"/>
      <c r="H564" s="155"/>
      <c r="I564" s="169">
        <f t="shared" si="5"/>
        <v>0</v>
      </c>
      <c r="J564" s="159"/>
      <c r="K564" s="172"/>
      <c r="L564" s="154"/>
      <c r="M564" s="160"/>
    </row>
    <row r="565" spans="2:13" ht="15" hidden="1" customHeight="1">
      <c r="B565" s="156"/>
      <c r="C565" s="176"/>
      <c r="D565" s="147" t="e">
        <f>+VLOOKUP(C565,AREAS!$A$1:$B$13,2,0)</f>
        <v>#N/A</v>
      </c>
      <c r="E565" s="157"/>
      <c r="F565" s="161"/>
      <c r="G565" s="155"/>
      <c r="H565" s="155"/>
      <c r="I565" s="169">
        <f t="shared" ref="I565:I628" si="6">+I564+G565-H565</f>
        <v>0</v>
      </c>
      <c r="J565" s="159"/>
      <c r="K565" s="172"/>
      <c r="L565" s="154"/>
      <c r="M565" s="160"/>
    </row>
    <row r="566" spans="2:13" ht="15" hidden="1" customHeight="1">
      <c r="B566" s="156"/>
      <c r="C566" s="176"/>
      <c r="D566" s="147" t="e">
        <f>+VLOOKUP(C566,AREAS!$A$1:$B$13,2,0)</f>
        <v>#N/A</v>
      </c>
      <c r="E566" s="157"/>
      <c r="F566" s="161"/>
      <c r="G566" s="155"/>
      <c r="H566" s="155"/>
      <c r="I566" s="169">
        <f t="shared" si="6"/>
        <v>0</v>
      </c>
      <c r="J566" s="159"/>
      <c r="K566" s="172"/>
      <c r="L566" s="154"/>
      <c r="M566" s="160"/>
    </row>
    <row r="567" spans="2:13" ht="15" hidden="1" customHeight="1">
      <c r="B567" s="156"/>
      <c r="C567" s="176"/>
      <c r="D567" s="147" t="e">
        <f>+VLOOKUP(C567,AREAS!$A$1:$B$13,2,0)</f>
        <v>#N/A</v>
      </c>
      <c r="E567" s="157"/>
      <c r="F567" s="161"/>
      <c r="G567" s="155"/>
      <c r="H567" s="155"/>
      <c r="I567" s="169">
        <f t="shared" si="6"/>
        <v>0</v>
      </c>
      <c r="J567" s="159"/>
      <c r="K567" s="172"/>
      <c r="L567" s="154"/>
      <c r="M567" s="160"/>
    </row>
    <row r="568" spans="2:13" ht="15" hidden="1" customHeight="1">
      <c r="B568" s="156"/>
      <c r="C568" s="176"/>
      <c r="D568" s="147" t="e">
        <f>+VLOOKUP(C568,AREAS!$A$1:$B$13,2,0)</f>
        <v>#N/A</v>
      </c>
      <c r="E568" s="157"/>
      <c r="F568" s="161"/>
      <c r="G568" s="155"/>
      <c r="H568" s="155"/>
      <c r="I568" s="169">
        <f t="shared" si="6"/>
        <v>0</v>
      </c>
      <c r="J568" s="159"/>
      <c r="K568" s="172"/>
      <c r="L568" s="154"/>
      <c r="M568" s="160"/>
    </row>
    <row r="569" spans="2:13" ht="15" hidden="1" customHeight="1">
      <c r="B569" s="156"/>
      <c r="C569" s="176"/>
      <c r="D569" s="147" t="e">
        <f>+VLOOKUP(C569,AREAS!$A$1:$B$13,2,0)</f>
        <v>#N/A</v>
      </c>
      <c r="E569" s="157"/>
      <c r="F569" s="161"/>
      <c r="G569" s="155"/>
      <c r="H569" s="155"/>
      <c r="I569" s="169">
        <f t="shared" si="6"/>
        <v>0</v>
      </c>
      <c r="J569" s="159"/>
      <c r="K569" s="172"/>
      <c r="L569" s="154"/>
      <c r="M569" s="160"/>
    </row>
    <row r="570" spans="2:13" ht="15" hidden="1" customHeight="1">
      <c r="B570" s="156"/>
      <c r="C570" s="176"/>
      <c r="D570" s="147" t="e">
        <f>+VLOOKUP(C570,AREAS!$A$1:$B$13,2,0)</f>
        <v>#N/A</v>
      </c>
      <c r="E570" s="157"/>
      <c r="F570" s="161"/>
      <c r="G570" s="155"/>
      <c r="H570" s="155"/>
      <c r="I570" s="169">
        <f t="shared" si="6"/>
        <v>0</v>
      </c>
      <c r="J570" s="159"/>
      <c r="K570" s="172"/>
      <c r="L570" s="154"/>
      <c r="M570" s="160"/>
    </row>
    <row r="571" spans="2:13" ht="15" hidden="1" customHeight="1">
      <c r="B571" s="156"/>
      <c r="C571" s="176"/>
      <c r="D571" s="147" t="e">
        <f>+VLOOKUP(C571,AREAS!$A$1:$B$13,2,0)</f>
        <v>#N/A</v>
      </c>
      <c r="E571" s="157"/>
      <c r="F571" s="161"/>
      <c r="G571" s="155"/>
      <c r="H571" s="155"/>
      <c r="I571" s="169">
        <f t="shared" si="6"/>
        <v>0</v>
      </c>
      <c r="J571" s="159"/>
      <c r="K571" s="172"/>
      <c r="L571" s="154"/>
      <c r="M571" s="160"/>
    </row>
    <row r="572" spans="2:13" ht="15" hidden="1" customHeight="1">
      <c r="B572" s="156"/>
      <c r="C572" s="176"/>
      <c r="D572" s="147" t="e">
        <f>+VLOOKUP(C572,AREAS!$A$1:$B$13,2,0)</f>
        <v>#N/A</v>
      </c>
      <c r="E572" s="157"/>
      <c r="F572" s="161"/>
      <c r="G572" s="155"/>
      <c r="H572" s="155"/>
      <c r="I572" s="169">
        <f t="shared" si="6"/>
        <v>0</v>
      </c>
      <c r="J572" s="159"/>
      <c r="K572" s="172"/>
      <c r="L572" s="154"/>
      <c r="M572" s="160"/>
    </row>
    <row r="573" spans="2:13" ht="15" hidden="1" customHeight="1">
      <c r="B573" s="156"/>
      <c r="C573" s="176"/>
      <c r="D573" s="147" t="e">
        <f>+VLOOKUP(C573,AREAS!$A$1:$B$13,2,0)</f>
        <v>#N/A</v>
      </c>
      <c r="E573" s="157"/>
      <c r="F573" s="161"/>
      <c r="G573" s="155"/>
      <c r="H573" s="155"/>
      <c r="I573" s="169">
        <f t="shared" si="6"/>
        <v>0</v>
      </c>
      <c r="J573" s="159"/>
      <c r="K573" s="172"/>
      <c r="L573" s="154"/>
      <c r="M573" s="160"/>
    </row>
    <row r="574" spans="2:13" ht="15" hidden="1" customHeight="1">
      <c r="B574" s="156"/>
      <c r="C574" s="176"/>
      <c r="D574" s="147" t="e">
        <f>+VLOOKUP(C574,AREAS!$A$1:$B$13,2,0)</f>
        <v>#N/A</v>
      </c>
      <c r="E574" s="157"/>
      <c r="F574" s="161"/>
      <c r="G574" s="155"/>
      <c r="H574" s="155"/>
      <c r="I574" s="169">
        <f t="shared" si="6"/>
        <v>0</v>
      </c>
      <c r="J574" s="159"/>
      <c r="K574" s="172"/>
      <c r="L574" s="154"/>
      <c r="M574" s="160"/>
    </row>
    <row r="575" spans="2:13" ht="15" hidden="1" customHeight="1">
      <c r="B575" s="156"/>
      <c r="C575" s="176"/>
      <c r="D575" s="147" t="e">
        <f>+VLOOKUP(C575,AREAS!$A$1:$B$13,2,0)</f>
        <v>#N/A</v>
      </c>
      <c r="E575" s="157"/>
      <c r="F575" s="161"/>
      <c r="G575" s="155"/>
      <c r="H575" s="155"/>
      <c r="I575" s="169">
        <f t="shared" si="6"/>
        <v>0</v>
      </c>
      <c r="J575" s="159"/>
      <c r="K575" s="172"/>
      <c r="L575" s="154"/>
      <c r="M575" s="160"/>
    </row>
    <row r="576" spans="2:13" ht="15" hidden="1" customHeight="1">
      <c r="B576" s="156"/>
      <c r="C576" s="176"/>
      <c r="D576" s="147" t="e">
        <f>+VLOOKUP(C576,AREAS!$A$1:$B$13,2,0)</f>
        <v>#N/A</v>
      </c>
      <c r="E576" s="157"/>
      <c r="F576" s="161"/>
      <c r="G576" s="155"/>
      <c r="H576" s="155"/>
      <c r="I576" s="169">
        <f t="shared" si="6"/>
        <v>0</v>
      </c>
      <c r="J576" s="159"/>
      <c r="K576" s="172"/>
      <c r="L576" s="154"/>
      <c r="M576" s="160"/>
    </row>
    <row r="577" spans="2:13" ht="15" hidden="1" customHeight="1">
      <c r="B577" s="156"/>
      <c r="C577" s="176"/>
      <c r="D577" s="147" t="e">
        <f>+VLOOKUP(C577,AREAS!$A$1:$B$13,2,0)</f>
        <v>#N/A</v>
      </c>
      <c r="E577" s="157"/>
      <c r="F577" s="161"/>
      <c r="G577" s="155"/>
      <c r="H577" s="155"/>
      <c r="I577" s="169">
        <f t="shared" si="6"/>
        <v>0</v>
      </c>
      <c r="J577" s="159"/>
      <c r="K577" s="172"/>
      <c r="L577" s="154"/>
      <c r="M577" s="160"/>
    </row>
    <row r="578" spans="2:13" ht="15" hidden="1" customHeight="1">
      <c r="B578" s="156"/>
      <c r="C578" s="176"/>
      <c r="D578" s="147" t="e">
        <f>+VLOOKUP(C578,AREAS!$A$1:$B$13,2,0)</f>
        <v>#N/A</v>
      </c>
      <c r="E578" s="157"/>
      <c r="F578" s="161"/>
      <c r="G578" s="155"/>
      <c r="H578" s="155"/>
      <c r="I578" s="169">
        <f t="shared" si="6"/>
        <v>0</v>
      </c>
      <c r="J578" s="159"/>
      <c r="K578" s="172"/>
      <c r="L578" s="154"/>
      <c r="M578" s="160"/>
    </row>
    <row r="579" spans="2:13" ht="15" hidden="1" customHeight="1">
      <c r="B579" s="156"/>
      <c r="C579" s="176"/>
      <c r="D579" s="147" t="e">
        <f>+VLOOKUP(C579,AREAS!$A$1:$B$13,2,0)</f>
        <v>#N/A</v>
      </c>
      <c r="E579" s="157"/>
      <c r="F579" s="161"/>
      <c r="G579" s="155"/>
      <c r="H579" s="155"/>
      <c r="I579" s="169">
        <f t="shared" si="6"/>
        <v>0</v>
      </c>
      <c r="J579" s="159"/>
      <c r="K579" s="172"/>
      <c r="L579" s="154"/>
      <c r="M579" s="160"/>
    </row>
    <row r="580" spans="2:13" ht="15" hidden="1" customHeight="1">
      <c r="B580" s="156"/>
      <c r="C580" s="176"/>
      <c r="D580" s="147" t="e">
        <f>+VLOOKUP(C580,AREAS!$A$1:$B$13,2,0)</f>
        <v>#N/A</v>
      </c>
      <c r="E580" s="157"/>
      <c r="F580" s="161"/>
      <c r="G580" s="155"/>
      <c r="H580" s="155"/>
      <c r="I580" s="169">
        <f t="shared" si="6"/>
        <v>0</v>
      </c>
      <c r="J580" s="159"/>
      <c r="K580" s="172"/>
      <c r="L580" s="154"/>
      <c r="M580" s="160"/>
    </row>
    <row r="581" spans="2:13" ht="15" hidden="1" customHeight="1">
      <c r="B581" s="156"/>
      <c r="C581" s="176"/>
      <c r="D581" s="147" t="e">
        <f>+VLOOKUP(C581,AREAS!$A$1:$B$13,2,0)</f>
        <v>#N/A</v>
      </c>
      <c r="E581" s="157"/>
      <c r="F581" s="161"/>
      <c r="G581" s="155"/>
      <c r="H581" s="155"/>
      <c r="I581" s="169">
        <f t="shared" si="6"/>
        <v>0</v>
      </c>
      <c r="J581" s="159"/>
      <c r="K581" s="172"/>
      <c r="L581" s="154"/>
      <c r="M581" s="160"/>
    </row>
    <row r="582" spans="2:13" ht="15" hidden="1" customHeight="1">
      <c r="B582" s="156"/>
      <c r="C582" s="176"/>
      <c r="D582" s="147" t="e">
        <f>+VLOOKUP(C582,AREAS!$A$1:$B$13,2,0)</f>
        <v>#N/A</v>
      </c>
      <c r="E582" s="157"/>
      <c r="F582" s="161"/>
      <c r="G582" s="155"/>
      <c r="H582" s="155"/>
      <c r="I582" s="169">
        <f t="shared" si="6"/>
        <v>0</v>
      </c>
      <c r="J582" s="159"/>
      <c r="K582" s="172"/>
      <c r="L582" s="154"/>
      <c r="M582" s="160"/>
    </row>
    <row r="583" spans="2:13" ht="15" hidden="1" customHeight="1">
      <c r="B583" s="156"/>
      <c r="C583" s="176"/>
      <c r="D583" s="147" t="e">
        <f>+VLOOKUP(C583,AREAS!$A$1:$B$13,2,0)</f>
        <v>#N/A</v>
      </c>
      <c r="E583" s="157"/>
      <c r="F583" s="161"/>
      <c r="G583" s="155"/>
      <c r="H583" s="155"/>
      <c r="I583" s="169">
        <f t="shared" si="6"/>
        <v>0</v>
      </c>
      <c r="J583" s="159"/>
      <c r="K583" s="172"/>
      <c r="L583" s="154"/>
      <c r="M583" s="160"/>
    </row>
    <row r="584" spans="2:13" ht="15" hidden="1" customHeight="1">
      <c r="B584" s="156"/>
      <c r="C584" s="176"/>
      <c r="D584" s="147" t="e">
        <f>+VLOOKUP(C584,AREAS!$A$1:$B$13,2,0)</f>
        <v>#N/A</v>
      </c>
      <c r="E584" s="157"/>
      <c r="F584" s="161"/>
      <c r="G584" s="155"/>
      <c r="H584" s="155"/>
      <c r="I584" s="169">
        <f t="shared" si="6"/>
        <v>0</v>
      </c>
      <c r="J584" s="159"/>
      <c r="K584" s="172"/>
      <c r="L584" s="154"/>
      <c r="M584" s="160"/>
    </row>
    <row r="585" spans="2:13" ht="15" hidden="1" customHeight="1">
      <c r="B585" s="156"/>
      <c r="C585" s="176"/>
      <c r="D585" s="147" t="e">
        <f>+VLOOKUP(C585,AREAS!$A$1:$B$13,2,0)</f>
        <v>#N/A</v>
      </c>
      <c r="E585" s="157"/>
      <c r="F585" s="161"/>
      <c r="G585" s="155"/>
      <c r="H585" s="155"/>
      <c r="I585" s="169">
        <f t="shared" si="6"/>
        <v>0</v>
      </c>
      <c r="J585" s="159"/>
      <c r="K585" s="172"/>
      <c r="L585" s="154"/>
      <c r="M585" s="160"/>
    </row>
    <row r="586" spans="2:13" ht="15" hidden="1" customHeight="1">
      <c r="B586" s="156"/>
      <c r="C586" s="176"/>
      <c r="D586" s="147" t="e">
        <f>+VLOOKUP(C586,AREAS!$A$1:$B$13,2,0)</f>
        <v>#N/A</v>
      </c>
      <c r="E586" s="157"/>
      <c r="F586" s="161"/>
      <c r="G586" s="155"/>
      <c r="H586" s="155"/>
      <c r="I586" s="169">
        <f t="shared" si="6"/>
        <v>0</v>
      </c>
      <c r="J586" s="159"/>
      <c r="K586" s="172"/>
      <c r="L586" s="154"/>
      <c r="M586" s="160"/>
    </row>
    <row r="587" spans="2:13" ht="15" hidden="1" customHeight="1">
      <c r="B587" s="156"/>
      <c r="C587" s="176"/>
      <c r="D587" s="147" t="e">
        <f>+VLOOKUP(C587,AREAS!$A$1:$B$13,2,0)</f>
        <v>#N/A</v>
      </c>
      <c r="E587" s="157"/>
      <c r="F587" s="161"/>
      <c r="G587" s="155"/>
      <c r="H587" s="155"/>
      <c r="I587" s="169">
        <f t="shared" si="6"/>
        <v>0</v>
      </c>
      <c r="J587" s="159"/>
      <c r="K587" s="172"/>
      <c r="L587" s="154"/>
      <c r="M587" s="160"/>
    </row>
    <row r="588" spans="2:13" ht="15" hidden="1" customHeight="1">
      <c r="B588" s="156"/>
      <c r="C588" s="176"/>
      <c r="D588" s="147" t="e">
        <f>+VLOOKUP(C588,AREAS!$A$1:$B$13,2,0)</f>
        <v>#N/A</v>
      </c>
      <c r="E588" s="157"/>
      <c r="F588" s="161"/>
      <c r="G588" s="155"/>
      <c r="H588" s="155"/>
      <c r="I588" s="169">
        <f t="shared" si="6"/>
        <v>0</v>
      </c>
      <c r="J588" s="159"/>
      <c r="K588" s="172"/>
      <c r="L588" s="154"/>
      <c r="M588" s="160"/>
    </row>
    <row r="589" spans="2:13" ht="15" hidden="1" customHeight="1">
      <c r="B589" s="156"/>
      <c r="C589" s="176"/>
      <c r="D589" s="147" t="e">
        <f>+VLOOKUP(C589,AREAS!$A$1:$B$13,2,0)</f>
        <v>#N/A</v>
      </c>
      <c r="E589" s="157"/>
      <c r="F589" s="161"/>
      <c r="G589" s="155"/>
      <c r="H589" s="155"/>
      <c r="I589" s="169">
        <f t="shared" si="6"/>
        <v>0</v>
      </c>
      <c r="J589" s="159"/>
      <c r="K589" s="172"/>
      <c r="L589" s="154"/>
      <c r="M589" s="160"/>
    </row>
    <row r="590" spans="2:13" ht="15" hidden="1" customHeight="1">
      <c r="B590" s="156"/>
      <c r="C590" s="176"/>
      <c r="D590" s="147" t="e">
        <f>+VLOOKUP(C590,AREAS!$A$1:$B$13,2,0)</f>
        <v>#N/A</v>
      </c>
      <c r="E590" s="157"/>
      <c r="F590" s="161"/>
      <c r="G590" s="155"/>
      <c r="H590" s="155"/>
      <c r="I590" s="169">
        <f t="shared" si="6"/>
        <v>0</v>
      </c>
      <c r="J590" s="159"/>
      <c r="K590" s="172"/>
      <c r="L590" s="154"/>
      <c r="M590" s="160"/>
    </row>
    <row r="591" spans="2:13" ht="15" hidden="1" customHeight="1">
      <c r="B591" s="156"/>
      <c r="C591" s="176"/>
      <c r="D591" s="147" t="e">
        <f>+VLOOKUP(C591,AREAS!$A$1:$B$13,2,0)</f>
        <v>#N/A</v>
      </c>
      <c r="E591" s="157"/>
      <c r="F591" s="161"/>
      <c r="G591" s="155"/>
      <c r="H591" s="155"/>
      <c r="I591" s="169">
        <f t="shared" si="6"/>
        <v>0</v>
      </c>
      <c r="J591" s="159"/>
      <c r="K591" s="172"/>
      <c r="L591" s="154"/>
      <c r="M591" s="160"/>
    </row>
    <row r="592" spans="2:13" ht="15" hidden="1" customHeight="1">
      <c r="B592" s="156"/>
      <c r="C592" s="176"/>
      <c r="D592" s="147" t="e">
        <f>+VLOOKUP(C592,AREAS!$A$1:$B$13,2,0)</f>
        <v>#N/A</v>
      </c>
      <c r="E592" s="157"/>
      <c r="F592" s="161"/>
      <c r="G592" s="155"/>
      <c r="H592" s="155"/>
      <c r="I592" s="169">
        <f t="shared" si="6"/>
        <v>0</v>
      </c>
      <c r="J592" s="159"/>
      <c r="K592" s="172"/>
      <c r="L592" s="154"/>
      <c r="M592" s="160"/>
    </row>
    <row r="593" spans="2:13" ht="15" hidden="1" customHeight="1">
      <c r="B593" s="156"/>
      <c r="C593" s="176"/>
      <c r="D593" s="147" t="e">
        <f>+VLOOKUP(C593,AREAS!$A$1:$B$13,2,0)</f>
        <v>#N/A</v>
      </c>
      <c r="E593" s="157"/>
      <c r="F593" s="161"/>
      <c r="G593" s="155"/>
      <c r="H593" s="155"/>
      <c r="I593" s="169">
        <f t="shared" si="6"/>
        <v>0</v>
      </c>
      <c r="J593" s="159"/>
      <c r="K593" s="172"/>
      <c r="L593" s="154"/>
      <c r="M593" s="160"/>
    </row>
    <row r="594" spans="2:13" ht="15" hidden="1" customHeight="1">
      <c r="B594" s="156"/>
      <c r="C594" s="176"/>
      <c r="D594" s="147" t="e">
        <f>+VLOOKUP(C594,AREAS!$A$1:$B$13,2,0)</f>
        <v>#N/A</v>
      </c>
      <c r="E594" s="157"/>
      <c r="F594" s="161"/>
      <c r="G594" s="155"/>
      <c r="H594" s="155"/>
      <c r="I594" s="169">
        <f t="shared" si="6"/>
        <v>0</v>
      </c>
      <c r="J594" s="159"/>
      <c r="K594" s="172"/>
      <c r="L594" s="154"/>
      <c r="M594" s="160"/>
    </row>
    <row r="595" spans="2:13" ht="15" hidden="1" customHeight="1">
      <c r="B595" s="156"/>
      <c r="C595" s="176"/>
      <c r="D595" s="147" t="e">
        <f>+VLOOKUP(C595,AREAS!$A$1:$B$13,2,0)</f>
        <v>#N/A</v>
      </c>
      <c r="E595" s="157"/>
      <c r="F595" s="161"/>
      <c r="G595" s="155"/>
      <c r="H595" s="155"/>
      <c r="I595" s="169">
        <f t="shared" si="6"/>
        <v>0</v>
      </c>
      <c r="J595" s="159"/>
      <c r="K595" s="172"/>
      <c r="L595" s="154"/>
      <c r="M595" s="160"/>
    </row>
    <row r="596" spans="2:13" ht="15" hidden="1" customHeight="1">
      <c r="B596" s="156"/>
      <c r="C596" s="176"/>
      <c r="D596" s="147" t="e">
        <f>+VLOOKUP(C596,AREAS!$A$1:$B$13,2,0)</f>
        <v>#N/A</v>
      </c>
      <c r="E596" s="157"/>
      <c r="F596" s="161"/>
      <c r="G596" s="155"/>
      <c r="H596" s="155"/>
      <c r="I596" s="169">
        <f t="shared" si="6"/>
        <v>0</v>
      </c>
      <c r="J596" s="159"/>
      <c r="K596" s="172"/>
      <c r="L596" s="154"/>
      <c r="M596" s="160"/>
    </row>
    <row r="597" spans="2:13" ht="15" hidden="1" customHeight="1">
      <c r="B597" s="156"/>
      <c r="C597" s="176"/>
      <c r="D597" s="147" t="e">
        <f>+VLOOKUP(C597,AREAS!$A$1:$B$13,2,0)</f>
        <v>#N/A</v>
      </c>
      <c r="E597" s="157"/>
      <c r="F597" s="161"/>
      <c r="G597" s="155"/>
      <c r="H597" s="155"/>
      <c r="I597" s="169">
        <f t="shared" si="6"/>
        <v>0</v>
      </c>
      <c r="J597" s="159"/>
      <c r="K597" s="172"/>
      <c r="L597" s="154"/>
      <c r="M597" s="160"/>
    </row>
    <row r="598" spans="2:13" ht="15" hidden="1" customHeight="1">
      <c r="B598" s="156"/>
      <c r="C598" s="176"/>
      <c r="D598" s="147" t="e">
        <f>+VLOOKUP(C598,AREAS!$A$1:$B$13,2,0)</f>
        <v>#N/A</v>
      </c>
      <c r="E598" s="157"/>
      <c r="F598" s="161"/>
      <c r="G598" s="155"/>
      <c r="H598" s="155"/>
      <c r="I598" s="169">
        <f t="shared" si="6"/>
        <v>0</v>
      </c>
      <c r="J598" s="159"/>
      <c r="K598" s="172"/>
      <c r="L598" s="154"/>
      <c r="M598" s="160"/>
    </row>
    <row r="599" spans="2:13" ht="15" hidden="1" customHeight="1">
      <c r="B599" s="156"/>
      <c r="C599" s="176"/>
      <c r="D599" s="147" t="e">
        <f>+VLOOKUP(C599,AREAS!$A$1:$B$13,2,0)</f>
        <v>#N/A</v>
      </c>
      <c r="E599" s="157"/>
      <c r="F599" s="161"/>
      <c r="G599" s="155"/>
      <c r="H599" s="155"/>
      <c r="I599" s="169">
        <f t="shared" si="6"/>
        <v>0</v>
      </c>
      <c r="J599" s="159"/>
      <c r="K599" s="172"/>
      <c r="L599" s="154"/>
      <c r="M599" s="160"/>
    </row>
    <row r="600" spans="2:13" ht="15" hidden="1" customHeight="1">
      <c r="B600" s="156"/>
      <c r="C600" s="176"/>
      <c r="D600" s="147" t="e">
        <f>+VLOOKUP(C600,AREAS!$A$1:$B$13,2,0)</f>
        <v>#N/A</v>
      </c>
      <c r="E600" s="157"/>
      <c r="F600" s="161"/>
      <c r="G600" s="155"/>
      <c r="H600" s="155"/>
      <c r="I600" s="169">
        <f t="shared" si="6"/>
        <v>0</v>
      </c>
      <c r="J600" s="159"/>
      <c r="K600" s="172"/>
      <c r="L600" s="154"/>
      <c r="M600" s="160"/>
    </row>
    <row r="601" spans="2:13" ht="15" hidden="1" customHeight="1">
      <c r="B601" s="156"/>
      <c r="C601" s="176"/>
      <c r="D601" s="147" t="e">
        <f>+VLOOKUP(C601,AREAS!$A$1:$B$13,2,0)</f>
        <v>#N/A</v>
      </c>
      <c r="E601" s="157"/>
      <c r="F601" s="161"/>
      <c r="G601" s="155"/>
      <c r="H601" s="155"/>
      <c r="I601" s="169">
        <f t="shared" si="6"/>
        <v>0</v>
      </c>
      <c r="J601" s="159"/>
      <c r="K601" s="172"/>
      <c r="L601" s="154"/>
      <c r="M601" s="160"/>
    </row>
    <row r="602" spans="2:13" ht="15" hidden="1" customHeight="1">
      <c r="B602" s="156"/>
      <c r="C602" s="176"/>
      <c r="D602" s="147" t="e">
        <f>+VLOOKUP(C602,AREAS!$A$1:$B$13,2,0)</f>
        <v>#N/A</v>
      </c>
      <c r="E602" s="157"/>
      <c r="F602" s="161"/>
      <c r="G602" s="155"/>
      <c r="H602" s="155"/>
      <c r="I602" s="169">
        <f t="shared" si="6"/>
        <v>0</v>
      </c>
      <c r="J602" s="159"/>
      <c r="K602" s="172"/>
      <c r="L602" s="154"/>
      <c r="M602" s="160"/>
    </row>
    <row r="603" spans="2:13" ht="15" hidden="1" customHeight="1">
      <c r="B603" s="156"/>
      <c r="C603" s="176"/>
      <c r="D603" s="147" t="e">
        <f>+VLOOKUP(C603,AREAS!$A$1:$B$13,2,0)</f>
        <v>#N/A</v>
      </c>
      <c r="E603" s="157"/>
      <c r="F603" s="161"/>
      <c r="G603" s="155"/>
      <c r="H603" s="155"/>
      <c r="I603" s="169">
        <f t="shared" si="6"/>
        <v>0</v>
      </c>
      <c r="J603" s="159"/>
      <c r="K603" s="172"/>
      <c r="L603" s="154"/>
      <c r="M603" s="160"/>
    </row>
    <row r="604" spans="2:13" ht="15" hidden="1" customHeight="1">
      <c r="B604" s="156"/>
      <c r="C604" s="176"/>
      <c r="D604" s="147" t="e">
        <f>+VLOOKUP(C604,AREAS!$A$1:$B$13,2,0)</f>
        <v>#N/A</v>
      </c>
      <c r="E604" s="157"/>
      <c r="F604" s="161"/>
      <c r="G604" s="155"/>
      <c r="H604" s="155"/>
      <c r="I604" s="169">
        <f t="shared" si="6"/>
        <v>0</v>
      </c>
      <c r="J604" s="159"/>
      <c r="K604" s="172"/>
      <c r="L604" s="154"/>
      <c r="M604" s="160"/>
    </row>
    <row r="605" spans="2:13" ht="15" hidden="1" customHeight="1">
      <c r="B605" s="156"/>
      <c r="C605" s="176"/>
      <c r="D605" s="147" t="e">
        <f>+VLOOKUP(C605,AREAS!$A$1:$B$13,2,0)</f>
        <v>#N/A</v>
      </c>
      <c r="E605" s="157"/>
      <c r="F605" s="161"/>
      <c r="G605" s="155"/>
      <c r="H605" s="155"/>
      <c r="I605" s="169">
        <f t="shared" si="6"/>
        <v>0</v>
      </c>
      <c r="J605" s="159"/>
      <c r="K605" s="172"/>
      <c r="L605" s="154"/>
      <c r="M605" s="160"/>
    </row>
    <row r="606" spans="2:13" ht="15" hidden="1" customHeight="1">
      <c r="B606" s="156"/>
      <c r="C606" s="176"/>
      <c r="D606" s="147" t="e">
        <f>+VLOOKUP(C606,AREAS!$A$1:$B$13,2,0)</f>
        <v>#N/A</v>
      </c>
      <c r="E606" s="157"/>
      <c r="F606" s="161"/>
      <c r="G606" s="155"/>
      <c r="H606" s="155"/>
      <c r="I606" s="169">
        <f t="shared" si="6"/>
        <v>0</v>
      </c>
      <c r="J606" s="159"/>
      <c r="K606" s="172"/>
      <c r="L606" s="154"/>
      <c r="M606" s="160"/>
    </row>
    <row r="607" spans="2:13" ht="15" hidden="1" customHeight="1">
      <c r="B607" s="156"/>
      <c r="C607" s="176"/>
      <c r="D607" s="147" t="e">
        <f>+VLOOKUP(C607,AREAS!$A$1:$B$13,2,0)</f>
        <v>#N/A</v>
      </c>
      <c r="E607" s="157"/>
      <c r="F607" s="161"/>
      <c r="G607" s="155"/>
      <c r="H607" s="155"/>
      <c r="I607" s="169">
        <f t="shared" si="6"/>
        <v>0</v>
      </c>
      <c r="J607" s="159"/>
      <c r="K607" s="172"/>
      <c r="L607" s="154"/>
      <c r="M607" s="160"/>
    </row>
    <row r="608" spans="2:13" ht="15" hidden="1" customHeight="1">
      <c r="B608" s="156"/>
      <c r="C608" s="176"/>
      <c r="D608" s="147" t="e">
        <f>+VLOOKUP(C608,AREAS!$A$1:$B$13,2,0)</f>
        <v>#N/A</v>
      </c>
      <c r="E608" s="157"/>
      <c r="F608" s="161"/>
      <c r="G608" s="155"/>
      <c r="H608" s="155"/>
      <c r="I608" s="169">
        <f t="shared" si="6"/>
        <v>0</v>
      </c>
      <c r="J608" s="159"/>
      <c r="K608" s="172"/>
      <c r="L608" s="154"/>
      <c r="M608" s="160"/>
    </row>
    <row r="609" spans="2:13" ht="15" hidden="1" customHeight="1">
      <c r="B609" s="156"/>
      <c r="C609" s="176"/>
      <c r="D609" s="147" t="e">
        <f>+VLOOKUP(C609,AREAS!$A$1:$B$13,2,0)</f>
        <v>#N/A</v>
      </c>
      <c r="E609" s="157"/>
      <c r="F609" s="161"/>
      <c r="G609" s="155"/>
      <c r="H609" s="155"/>
      <c r="I609" s="169">
        <f t="shared" si="6"/>
        <v>0</v>
      </c>
      <c r="J609" s="159"/>
      <c r="K609" s="172"/>
      <c r="L609" s="154"/>
      <c r="M609" s="160"/>
    </row>
    <row r="610" spans="2:13" ht="15" hidden="1" customHeight="1">
      <c r="B610" s="156"/>
      <c r="C610" s="176"/>
      <c r="D610" s="147" t="e">
        <f>+VLOOKUP(C610,AREAS!$A$1:$B$13,2,0)</f>
        <v>#N/A</v>
      </c>
      <c r="E610" s="157"/>
      <c r="F610" s="161"/>
      <c r="G610" s="155"/>
      <c r="H610" s="155"/>
      <c r="I610" s="169">
        <f t="shared" si="6"/>
        <v>0</v>
      </c>
      <c r="J610" s="159"/>
      <c r="K610" s="172"/>
      <c r="L610" s="154"/>
      <c r="M610" s="160"/>
    </row>
    <row r="611" spans="2:13" ht="15" hidden="1" customHeight="1">
      <c r="B611" s="156"/>
      <c r="C611" s="176"/>
      <c r="D611" s="147" t="e">
        <f>+VLOOKUP(C611,AREAS!$A$1:$B$13,2,0)</f>
        <v>#N/A</v>
      </c>
      <c r="E611" s="157"/>
      <c r="F611" s="161"/>
      <c r="G611" s="155"/>
      <c r="H611" s="155"/>
      <c r="I611" s="169">
        <f t="shared" si="6"/>
        <v>0</v>
      </c>
      <c r="J611" s="159"/>
      <c r="K611" s="172"/>
      <c r="L611" s="154"/>
      <c r="M611" s="160"/>
    </row>
    <row r="612" spans="2:13" ht="15" hidden="1" customHeight="1">
      <c r="B612" s="156"/>
      <c r="C612" s="176"/>
      <c r="D612" s="147" t="e">
        <f>+VLOOKUP(C612,AREAS!$A$1:$B$13,2,0)</f>
        <v>#N/A</v>
      </c>
      <c r="E612" s="157"/>
      <c r="F612" s="161"/>
      <c r="G612" s="155"/>
      <c r="H612" s="155"/>
      <c r="I612" s="169">
        <f t="shared" si="6"/>
        <v>0</v>
      </c>
      <c r="J612" s="159"/>
      <c r="K612" s="172"/>
      <c r="L612" s="154"/>
      <c r="M612" s="160"/>
    </row>
    <row r="613" spans="2:13" ht="15" hidden="1" customHeight="1">
      <c r="B613" s="156"/>
      <c r="C613" s="176"/>
      <c r="D613" s="147" t="e">
        <f>+VLOOKUP(C613,AREAS!$A$1:$B$13,2,0)</f>
        <v>#N/A</v>
      </c>
      <c r="E613" s="157"/>
      <c r="F613" s="161"/>
      <c r="G613" s="155"/>
      <c r="H613" s="155"/>
      <c r="I613" s="169">
        <f t="shared" si="6"/>
        <v>0</v>
      </c>
      <c r="J613" s="159"/>
      <c r="K613" s="172"/>
      <c r="L613" s="154"/>
      <c r="M613" s="160"/>
    </row>
    <row r="614" spans="2:13" ht="15" hidden="1" customHeight="1">
      <c r="B614" s="156"/>
      <c r="C614" s="176"/>
      <c r="D614" s="147" t="e">
        <f>+VLOOKUP(C614,AREAS!$A$1:$B$13,2,0)</f>
        <v>#N/A</v>
      </c>
      <c r="E614" s="157"/>
      <c r="F614" s="161"/>
      <c r="G614" s="155"/>
      <c r="H614" s="155"/>
      <c r="I614" s="169">
        <f t="shared" si="6"/>
        <v>0</v>
      </c>
      <c r="J614" s="159"/>
      <c r="K614" s="172"/>
      <c r="L614" s="154"/>
      <c r="M614" s="160"/>
    </row>
    <row r="615" spans="2:13" ht="15" hidden="1" customHeight="1">
      <c r="B615" s="156"/>
      <c r="C615" s="176"/>
      <c r="D615" s="147" t="e">
        <f>+VLOOKUP(C615,AREAS!$A$1:$B$13,2,0)</f>
        <v>#N/A</v>
      </c>
      <c r="E615" s="157"/>
      <c r="F615" s="161"/>
      <c r="G615" s="155"/>
      <c r="H615" s="155"/>
      <c r="I615" s="169">
        <f t="shared" si="6"/>
        <v>0</v>
      </c>
      <c r="J615" s="159"/>
      <c r="K615" s="172"/>
      <c r="L615" s="154"/>
      <c r="M615" s="160"/>
    </row>
    <row r="616" spans="2:13" ht="15" hidden="1" customHeight="1">
      <c r="B616" s="156"/>
      <c r="C616" s="176"/>
      <c r="D616" s="147" t="e">
        <f>+VLOOKUP(C616,AREAS!$A$1:$B$13,2,0)</f>
        <v>#N/A</v>
      </c>
      <c r="E616" s="157"/>
      <c r="F616" s="161"/>
      <c r="G616" s="155"/>
      <c r="H616" s="155"/>
      <c r="I616" s="169">
        <f t="shared" si="6"/>
        <v>0</v>
      </c>
      <c r="J616" s="159"/>
      <c r="K616" s="172"/>
      <c r="L616" s="154"/>
      <c r="M616" s="160"/>
    </row>
    <row r="617" spans="2:13" ht="15" hidden="1" customHeight="1">
      <c r="B617" s="156"/>
      <c r="C617" s="176"/>
      <c r="D617" s="147" t="e">
        <f>+VLOOKUP(C617,AREAS!$A$1:$B$13,2,0)</f>
        <v>#N/A</v>
      </c>
      <c r="E617" s="157"/>
      <c r="F617" s="161"/>
      <c r="G617" s="155"/>
      <c r="H617" s="155"/>
      <c r="I617" s="169">
        <f t="shared" si="6"/>
        <v>0</v>
      </c>
      <c r="J617" s="159"/>
      <c r="K617" s="172"/>
      <c r="L617" s="154"/>
      <c r="M617" s="160"/>
    </row>
    <row r="618" spans="2:13" ht="15" hidden="1" customHeight="1">
      <c r="B618" s="156"/>
      <c r="C618" s="176"/>
      <c r="D618" s="147" t="e">
        <f>+VLOOKUP(C618,AREAS!$A$1:$B$13,2,0)</f>
        <v>#N/A</v>
      </c>
      <c r="E618" s="157"/>
      <c r="F618" s="161"/>
      <c r="G618" s="155"/>
      <c r="H618" s="155"/>
      <c r="I618" s="169">
        <f t="shared" si="6"/>
        <v>0</v>
      </c>
      <c r="J618" s="159"/>
      <c r="K618" s="172"/>
      <c r="L618" s="154"/>
      <c r="M618" s="160"/>
    </row>
    <row r="619" spans="2:13" ht="15" hidden="1" customHeight="1">
      <c r="B619" s="156"/>
      <c r="C619" s="176"/>
      <c r="D619" s="147" t="e">
        <f>+VLOOKUP(C619,AREAS!$A$1:$B$13,2,0)</f>
        <v>#N/A</v>
      </c>
      <c r="E619" s="157"/>
      <c r="F619" s="161"/>
      <c r="G619" s="155"/>
      <c r="H619" s="155"/>
      <c r="I619" s="169">
        <f t="shared" si="6"/>
        <v>0</v>
      </c>
      <c r="J619" s="159"/>
      <c r="K619" s="172"/>
      <c r="L619" s="154"/>
      <c r="M619" s="160"/>
    </row>
    <row r="620" spans="2:13" ht="15" hidden="1" customHeight="1">
      <c r="B620" s="156"/>
      <c r="C620" s="176"/>
      <c r="D620" s="147" t="e">
        <f>+VLOOKUP(C620,AREAS!$A$1:$B$13,2,0)</f>
        <v>#N/A</v>
      </c>
      <c r="E620" s="157"/>
      <c r="F620" s="161"/>
      <c r="G620" s="155"/>
      <c r="H620" s="155"/>
      <c r="I620" s="169">
        <f t="shared" si="6"/>
        <v>0</v>
      </c>
      <c r="J620" s="159"/>
      <c r="K620" s="172"/>
      <c r="L620" s="154"/>
      <c r="M620" s="160"/>
    </row>
    <row r="621" spans="2:13" ht="15" hidden="1" customHeight="1">
      <c r="B621" s="156"/>
      <c r="C621" s="176"/>
      <c r="D621" s="147" t="e">
        <f>+VLOOKUP(C621,AREAS!$A$1:$B$13,2,0)</f>
        <v>#N/A</v>
      </c>
      <c r="E621" s="157"/>
      <c r="F621" s="161"/>
      <c r="G621" s="155"/>
      <c r="H621" s="155"/>
      <c r="I621" s="169">
        <f t="shared" si="6"/>
        <v>0</v>
      </c>
      <c r="J621" s="159"/>
      <c r="K621" s="172"/>
      <c r="L621" s="154"/>
      <c r="M621" s="160"/>
    </row>
    <row r="622" spans="2:13" ht="15" hidden="1" customHeight="1">
      <c r="B622" s="156"/>
      <c r="C622" s="176"/>
      <c r="D622" s="147" t="e">
        <f>+VLOOKUP(C622,AREAS!$A$1:$B$13,2,0)</f>
        <v>#N/A</v>
      </c>
      <c r="E622" s="157"/>
      <c r="F622" s="161"/>
      <c r="G622" s="155"/>
      <c r="H622" s="155"/>
      <c r="I622" s="169">
        <f t="shared" si="6"/>
        <v>0</v>
      </c>
      <c r="J622" s="159"/>
      <c r="K622" s="172"/>
      <c r="L622" s="154"/>
      <c r="M622" s="160"/>
    </row>
    <row r="623" spans="2:13" ht="15" hidden="1" customHeight="1">
      <c r="B623" s="156"/>
      <c r="C623" s="176"/>
      <c r="D623" s="147" t="e">
        <f>+VLOOKUP(C623,AREAS!$A$1:$B$13,2,0)</f>
        <v>#N/A</v>
      </c>
      <c r="E623" s="157"/>
      <c r="F623" s="161"/>
      <c r="G623" s="155"/>
      <c r="H623" s="155"/>
      <c r="I623" s="169">
        <f t="shared" si="6"/>
        <v>0</v>
      </c>
      <c r="J623" s="159"/>
      <c r="K623" s="172"/>
      <c r="L623" s="154"/>
      <c r="M623" s="160"/>
    </row>
    <row r="624" spans="2:13" ht="15" hidden="1" customHeight="1">
      <c r="B624" s="156"/>
      <c r="C624" s="176"/>
      <c r="D624" s="147" t="e">
        <f>+VLOOKUP(C624,AREAS!$A$1:$B$13,2,0)</f>
        <v>#N/A</v>
      </c>
      <c r="E624" s="157"/>
      <c r="F624" s="161"/>
      <c r="G624" s="155"/>
      <c r="H624" s="155"/>
      <c r="I624" s="169">
        <f t="shared" si="6"/>
        <v>0</v>
      </c>
      <c r="J624" s="159"/>
      <c r="K624" s="172"/>
      <c r="L624" s="154"/>
      <c r="M624" s="160"/>
    </row>
    <row r="625" spans="2:13" ht="15" hidden="1" customHeight="1">
      <c r="B625" s="156"/>
      <c r="C625" s="176"/>
      <c r="D625" s="147" t="e">
        <f>+VLOOKUP(C625,AREAS!$A$1:$B$13,2,0)</f>
        <v>#N/A</v>
      </c>
      <c r="E625" s="157"/>
      <c r="F625" s="161"/>
      <c r="G625" s="155"/>
      <c r="H625" s="155"/>
      <c r="I625" s="169">
        <f t="shared" si="6"/>
        <v>0</v>
      </c>
      <c r="J625" s="159"/>
      <c r="K625" s="172"/>
      <c r="L625" s="154"/>
      <c r="M625" s="160"/>
    </row>
    <row r="626" spans="2:13" ht="15" hidden="1" customHeight="1">
      <c r="B626" s="156"/>
      <c r="C626" s="176"/>
      <c r="D626" s="147" t="e">
        <f>+VLOOKUP(C626,AREAS!$A$1:$B$13,2,0)</f>
        <v>#N/A</v>
      </c>
      <c r="E626" s="157"/>
      <c r="F626" s="161"/>
      <c r="G626" s="155"/>
      <c r="H626" s="155"/>
      <c r="I626" s="169">
        <f t="shared" si="6"/>
        <v>0</v>
      </c>
      <c r="J626" s="159"/>
      <c r="K626" s="172"/>
      <c r="L626" s="154"/>
      <c r="M626" s="160"/>
    </row>
    <row r="627" spans="2:13" ht="15" hidden="1" customHeight="1">
      <c r="B627" s="156"/>
      <c r="C627" s="176"/>
      <c r="D627" s="147" t="e">
        <f>+VLOOKUP(C627,AREAS!$A$1:$B$13,2,0)</f>
        <v>#N/A</v>
      </c>
      <c r="E627" s="157"/>
      <c r="F627" s="161"/>
      <c r="G627" s="155"/>
      <c r="H627" s="155"/>
      <c r="I627" s="169">
        <f t="shared" si="6"/>
        <v>0</v>
      </c>
      <c r="J627" s="159"/>
      <c r="K627" s="172"/>
      <c r="L627" s="154"/>
      <c r="M627" s="160"/>
    </row>
    <row r="628" spans="2:13" ht="15" hidden="1" customHeight="1">
      <c r="B628" s="156"/>
      <c r="C628" s="176"/>
      <c r="D628" s="147" t="e">
        <f>+VLOOKUP(C628,AREAS!$A$1:$B$13,2,0)</f>
        <v>#N/A</v>
      </c>
      <c r="E628" s="157"/>
      <c r="F628" s="161"/>
      <c r="G628" s="155"/>
      <c r="H628" s="155"/>
      <c r="I628" s="169">
        <f t="shared" si="6"/>
        <v>0</v>
      </c>
      <c r="J628" s="159"/>
      <c r="K628" s="172"/>
      <c r="L628" s="154"/>
      <c r="M628" s="160"/>
    </row>
    <row r="629" spans="2:13" ht="15" hidden="1" customHeight="1">
      <c r="B629" s="156"/>
      <c r="C629" s="176"/>
      <c r="D629" s="147" t="e">
        <f>+VLOOKUP(C629,AREAS!$A$1:$B$13,2,0)</f>
        <v>#N/A</v>
      </c>
      <c r="E629" s="157"/>
      <c r="F629" s="161"/>
      <c r="G629" s="155"/>
      <c r="H629" s="155"/>
      <c r="I629" s="169">
        <f t="shared" ref="I629:I692" si="7">+I628+G629-H629</f>
        <v>0</v>
      </c>
      <c r="J629" s="159"/>
      <c r="K629" s="172"/>
      <c r="L629" s="154"/>
      <c r="M629" s="160"/>
    </row>
    <row r="630" spans="2:13" ht="15" hidden="1" customHeight="1">
      <c r="B630" s="156"/>
      <c r="C630" s="176"/>
      <c r="D630" s="147" t="e">
        <f>+VLOOKUP(C630,AREAS!$A$1:$B$13,2,0)</f>
        <v>#N/A</v>
      </c>
      <c r="E630" s="157"/>
      <c r="F630" s="161"/>
      <c r="G630" s="155"/>
      <c r="H630" s="155"/>
      <c r="I630" s="169">
        <f t="shared" si="7"/>
        <v>0</v>
      </c>
      <c r="J630" s="159"/>
      <c r="K630" s="172"/>
      <c r="L630" s="154"/>
      <c r="M630" s="160"/>
    </row>
    <row r="631" spans="2:13" ht="15" hidden="1" customHeight="1">
      <c r="B631" s="156"/>
      <c r="C631" s="176"/>
      <c r="D631" s="147" t="e">
        <f>+VLOOKUP(C631,AREAS!$A$1:$B$13,2,0)</f>
        <v>#N/A</v>
      </c>
      <c r="E631" s="157"/>
      <c r="F631" s="161"/>
      <c r="G631" s="155"/>
      <c r="H631" s="155"/>
      <c r="I631" s="169">
        <f t="shared" si="7"/>
        <v>0</v>
      </c>
      <c r="J631" s="159"/>
      <c r="K631" s="172"/>
      <c r="L631" s="154"/>
      <c r="M631" s="160"/>
    </row>
    <row r="632" spans="2:13" ht="15" hidden="1" customHeight="1">
      <c r="B632" s="156"/>
      <c r="C632" s="176"/>
      <c r="D632" s="147" t="e">
        <f>+VLOOKUP(C632,AREAS!$A$1:$B$13,2,0)</f>
        <v>#N/A</v>
      </c>
      <c r="E632" s="157"/>
      <c r="F632" s="161"/>
      <c r="G632" s="155"/>
      <c r="H632" s="155"/>
      <c r="I632" s="169">
        <f t="shared" si="7"/>
        <v>0</v>
      </c>
      <c r="J632" s="159"/>
      <c r="K632" s="172"/>
      <c r="L632" s="154"/>
      <c r="M632" s="160"/>
    </row>
    <row r="633" spans="2:13" ht="15" hidden="1" customHeight="1">
      <c r="B633" s="156"/>
      <c r="C633" s="176"/>
      <c r="D633" s="147" t="e">
        <f>+VLOOKUP(C633,AREAS!$A$1:$B$13,2,0)</f>
        <v>#N/A</v>
      </c>
      <c r="E633" s="157"/>
      <c r="F633" s="161"/>
      <c r="G633" s="155"/>
      <c r="H633" s="155"/>
      <c r="I633" s="169">
        <f t="shared" si="7"/>
        <v>0</v>
      </c>
      <c r="J633" s="159"/>
      <c r="K633" s="172"/>
      <c r="L633" s="154"/>
      <c r="M633" s="160"/>
    </row>
    <row r="634" spans="2:13" ht="15" hidden="1" customHeight="1">
      <c r="B634" s="156"/>
      <c r="C634" s="176"/>
      <c r="D634" s="147" t="e">
        <f>+VLOOKUP(C634,AREAS!$A$1:$B$13,2,0)</f>
        <v>#N/A</v>
      </c>
      <c r="E634" s="157"/>
      <c r="F634" s="161"/>
      <c r="G634" s="155"/>
      <c r="H634" s="155"/>
      <c r="I634" s="169">
        <f t="shared" si="7"/>
        <v>0</v>
      </c>
      <c r="J634" s="159"/>
      <c r="K634" s="172"/>
      <c r="L634" s="154"/>
      <c r="M634" s="160"/>
    </row>
    <row r="635" spans="2:13" ht="15" hidden="1" customHeight="1">
      <c r="B635" s="156"/>
      <c r="C635" s="176"/>
      <c r="D635" s="147" t="e">
        <f>+VLOOKUP(C635,AREAS!$A$1:$B$13,2,0)</f>
        <v>#N/A</v>
      </c>
      <c r="E635" s="157"/>
      <c r="F635" s="161"/>
      <c r="G635" s="155"/>
      <c r="H635" s="155"/>
      <c r="I635" s="169">
        <f t="shared" si="7"/>
        <v>0</v>
      </c>
      <c r="J635" s="159"/>
      <c r="K635" s="172"/>
      <c r="L635" s="154"/>
      <c r="M635" s="160"/>
    </row>
    <row r="636" spans="2:13" ht="15" hidden="1" customHeight="1">
      <c r="B636" s="156"/>
      <c r="C636" s="176"/>
      <c r="D636" s="147" t="e">
        <f>+VLOOKUP(C636,AREAS!$A$1:$B$13,2,0)</f>
        <v>#N/A</v>
      </c>
      <c r="E636" s="157"/>
      <c r="F636" s="161"/>
      <c r="G636" s="155"/>
      <c r="H636" s="155"/>
      <c r="I636" s="169">
        <f t="shared" si="7"/>
        <v>0</v>
      </c>
      <c r="J636" s="159"/>
      <c r="K636" s="172"/>
      <c r="L636" s="154"/>
      <c r="M636" s="160"/>
    </row>
    <row r="637" spans="2:13" ht="15" hidden="1" customHeight="1">
      <c r="B637" s="156"/>
      <c r="C637" s="176"/>
      <c r="D637" s="147" t="e">
        <f>+VLOOKUP(C637,AREAS!$A$1:$B$13,2,0)</f>
        <v>#N/A</v>
      </c>
      <c r="E637" s="157"/>
      <c r="F637" s="161"/>
      <c r="G637" s="155"/>
      <c r="H637" s="155"/>
      <c r="I637" s="169">
        <f t="shared" si="7"/>
        <v>0</v>
      </c>
      <c r="J637" s="159"/>
      <c r="K637" s="172"/>
      <c r="L637" s="154"/>
      <c r="M637" s="160"/>
    </row>
    <row r="638" spans="2:13" ht="15" hidden="1" customHeight="1">
      <c r="B638" s="156"/>
      <c r="C638" s="176"/>
      <c r="D638" s="147" t="e">
        <f>+VLOOKUP(C638,AREAS!$A$1:$B$13,2,0)</f>
        <v>#N/A</v>
      </c>
      <c r="E638" s="157"/>
      <c r="F638" s="161"/>
      <c r="G638" s="155"/>
      <c r="H638" s="155"/>
      <c r="I638" s="169">
        <f t="shared" si="7"/>
        <v>0</v>
      </c>
      <c r="J638" s="159"/>
      <c r="K638" s="172"/>
      <c r="L638" s="154"/>
      <c r="M638" s="160"/>
    </row>
    <row r="639" spans="2:13" ht="15" hidden="1" customHeight="1">
      <c r="B639" s="156"/>
      <c r="C639" s="176"/>
      <c r="D639" s="147" t="e">
        <f>+VLOOKUP(C639,AREAS!$A$1:$B$13,2,0)</f>
        <v>#N/A</v>
      </c>
      <c r="E639" s="157"/>
      <c r="F639" s="161"/>
      <c r="G639" s="155"/>
      <c r="H639" s="155"/>
      <c r="I639" s="169">
        <f t="shared" si="7"/>
        <v>0</v>
      </c>
      <c r="J639" s="159"/>
      <c r="K639" s="172"/>
      <c r="L639" s="154"/>
      <c r="M639" s="160"/>
    </row>
    <row r="640" spans="2:13" ht="15" hidden="1" customHeight="1">
      <c r="B640" s="156"/>
      <c r="C640" s="176"/>
      <c r="D640" s="147" t="e">
        <f>+VLOOKUP(C640,AREAS!$A$1:$B$13,2,0)</f>
        <v>#N/A</v>
      </c>
      <c r="E640" s="157"/>
      <c r="F640" s="161"/>
      <c r="G640" s="155"/>
      <c r="H640" s="155"/>
      <c r="I640" s="169">
        <f t="shared" si="7"/>
        <v>0</v>
      </c>
      <c r="J640" s="159"/>
      <c r="K640" s="172"/>
      <c r="L640" s="154"/>
      <c r="M640" s="160"/>
    </row>
    <row r="641" spans="2:13" ht="15" hidden="1" customHeight="1">
      <c r="B641" s="156"/>
      <c r="C641" s="176"/>
      <c r="D641" s="147" t="e">
        <f>+VLOOKUP(C641,AREAS!$A$1:$B$13,2,0)</f>
        <v>#N/A</v>
      </c>
      <c r="E641" s="157"/>
      <c r="F641" s="161"/>
      <c r="G641" s="155"/>
      <c r="H641" s="155"/>
      <c r="I641" s="169">
        <f t="shared" si="7"/>
        <v>0</v>
      </c>
      <c r="J641" s="159"/>
      <c r="K641" s="172"/>
      <c r="L641" s="154"/>
      <c r="M641" s="160"/>
    </row>
    <row r="642" spans="2:13" ht="15" hidden="1" customHeight="1">
      <c r="B642" s="156"/>
      <c r="C642" s="176"/>
      <c r="D642" s="147" t="e">
        <f>+VLOOKUP(C642,AREAS!$A$1:$B$13,2,0)</f>
        <v>#N/A</v>
      </c>
      <c r="E642" s="157"/>
      <c r="F642" s="161"/>
      <c r="G642" s="155"/>
      <c r="H642" s="155"/>
      <c r="I642" s="169">
        <f t="shared" si="7"/>
        <v>0</v>
      </c>
      <c r="J642" s="159"/>
      <c r="K642" s="172"/>
      <c r="L642" s="154"/>
      <c r="M642" s="160"/>
    </row>
    <row r="643" spans="2:13" ht="15" hidden="1" customHeight="1">
      <c r="B643" s="156"/>
      <c r="C643" s="176"/>
      <c r="D643" s="147" t="e">
        <f>+VLOOKUP(C643,AREAS!$A$1:$B$13,2,0)</f>
        <v>#N/A</v>
      </c>
      <c r="E643" s="157"/>
      <c r="F643" s="161"/>
      <c r="G643" s="155"/>
      <c r="H643" s="155"/>
      <c r="I643" s="169">
        <f t="shared" si="7"/>
        <v>0</v>
      </c>
      <c r="J643" s="159"/>
      <c r="K643" s="172"/>
      <c r="L643" s="154"/>
      <c r="M643" s="160"/>
    </row>
    <row r="644" spans="2:13" ht="15" hidden="1" customHeight="1">
      <c r="B644" s="156"/>
      <c r="C644" s="176"/>
      <c r="D644" s="147" t="e">
        <f>+VLOOKUP(C644,AREAS!$A$1:$B$13,2,0)</f>
        <v>#N/A</v>
      </c>
      <c r="E644" s="157"/>
      <c r="F644" s="161"/>
      <c r="G644" s="155"/>
      <c r="H644" s="155"/>
      <c r="I644" s="169">
        <f t="shared" si="7"/>
        <v>0</v>
      </c>
      <c r="J644" s="159"/>
      <c r="K644" s="172"/>
      <c r="L644" s="154"/>
      <c r="M644" s="160"/>
    </row>
    <row r="645" spans="2:13" ht="15" hidden="1" customHeight="1">
      <c r="B645" s="156"/>
      <c r="C645" s="176"/>
      <c r="D645" s="147" t="e">
        <f>+VLOOKUP(C645,AREAS!$A$1:$B$13,2,0)</f>
        <v>#N/A</v>
      </c>
      <c r="E645" s="157"/>
      <c r="F645" s="161"/>
      <c r="G645" s="155"/>
      <c r="H645" s="155"/>
      <c r="I645" s="169">
        <f t="shared" si="7"/>
        <v>0</v>
      </c>
      <c r="J645" s="159"/>
      <c r="K645" s="172"/>
      <c r="L645" s="154"/>
      <c r="M645" s="160"/>
    </row>
    <row r="646" spans="2:13" ht="15" hidden="1" customHeight="1">
      <c r="B646" s="156"/>
      <c r="C646" s="176"/>
      <c r="D646" s="147" t="e">
        <f>+VLOOKUP(C646,AREAS!$A$1:$B$13,2,0)</f>
        <v>#N/A</v>
      </c>
      <c r="E646" s="157"/>
      <c r="F646" s="161"/>
      <c r="G646" s="155"/>
      <c r="H646" s="155"/>
      <c r="I646" s="169">
        <f t="shared" si="7"/>
        <v>0</v>
      </c>
      <c r="J646" s="159"/>
      <c r="K646" s="172"/>
      <c r="L646" s="154"/>
      <c r="M646" s="160"/>
    </row>
    <row r="647" spans="2:13" ht="15" hidden="1" customHeight="1">
      <c r="B647" s="156"/>
      <c r="C647" s="176"/>
      <c r="D647" s="147" t="e">
        <f>+VLOOKUP(C647,AREAS!$A$1:$B$13,2,0)</f>
        <v>#N/A</v>
      </c>
      <c r="E647" s="157"/>
      <c r="F647" s="161"/>
      <c r="G647" s="155"/>
      <c r="H647" s="155"/>
      <c r="I647" s="169">
        <f t="shared" si="7"/>
        <v>0</v>
      </c>
      <c r="J647" s="159"/>
      <c r="K647" s="172"/>
      <c r="L647" s="154"/>
      <c r="M647" s="160"/>
    </row>
    <row r="648" spans="2:13" ht="15" hidden="1" customHeight="1">
      <c r="B648" s="156"/>
      <c r="C648" s="176"/>
      <c r="D648" s="147" t="e">
        <f>+VLOOKUP(C648,AREAS!$A$1:$B$13,2,0)</f>
        <v>#N/A</v>
      </c>
      <c r="E648" s="157"/>
      <c r="F648" s="161"/>
      <c r="G648" s="155"/>
      <c r="H648" s="155"/>
      <c r="I648" s="169">
        <f t="shared" si="7"/>
        <v>0</v>
      </c>
      <c r="J648" s="159"/>
      <c r="K648" s="172"/>
      <c r="L648" s="154"/>
      <c r="M648" s="160"/>
    </row>
    <row r="649" spans="2:13" ht="15" hidden="1" customHeight="1">
      <c r="B649" s="156"/>
      <c r="C649" s="176"/>
      <c r="D649" s="147" t="e">
        <f>+VLOOKUP(C649,AREAS!$A$1:$B$13,2,0)</f>
        <v>#N/A</v>
      </c>
      <c r="E649" s="157"/>
      <c r="F649" s="161"/>
      <c r="G649" s="155"/>
      <c r="H649" s="155"/>
      <c r="I649" s="169">
        <f t="shared" si="7"/>
        <v>0</v>
      </c>
      <c r="J649" s="159"/>
      <c r="K649" s="172"/>
      <c r="L649" s="154"/>
      <c r="M649" s="160"/>
    </row>
    <row r="650" spans="2:13" ht="15" hidden="1" customHeight="1">
      <c r="B650" s="156"/>
      <c r="C650" s="176"/>
      <c r="D650" s="147" t="e">
        <f>+VLOOKUP(C650,AREAS!$A$1:$B$13,2,0)</f>
        <v>#N/A</v>
      </c>
      <c r="E650" s="157"/>
      <c r="F650" s="161"/>
      <c r="G650" s="155"/>
      <c r="H650" s="155"/>
      <c r="I650" s="169">
        <f t="shared" si="7"/>
        <v>0</v>
      </c>
      <c r="J650" s="159"/>
      <c r="K650" s="172"/>
      <c r="L650" s="154"/>
      <c r="M650" s="160"/>
    </row>
    <row r="651" spans="2:13" ht="15" hidden="1" customHeight="1">
      <c r="B651" s="156"/>
      <c r="C651" s="176"/>
      <c r="D651" s="147" t="e">
        <f>+VLOOKUP(C651,AREAS!$A$1:$B$13,2,0)</f>
        <v>#N/A</v>
      </c>
      <c r="E651" s="157"/>
      <c r="F651" s="161"/>
      <c r="G651" s="155"/>
      <c r="H651" s="155"/>
      <c r="I651" s="169">
        <f t="shared" si="7"/>
        <v>0</v>
      </c>
      <c r="J651" s="159"/>
      <c r="K651" s="172"/>
      <c r="L651" s="154"/>
      <c r="M651" s="160"/>
    </row>
    <row r="652" spans="2:13" ht="15" hidden="1" customHeight="1">
      <c r="B652" s="156"/>
      <c r="C652" s="176"/>
      <c r="D652" s="147" t="e">
        <f>+VLOOKUP(C652,AREAS!$A$1:$B$13,2,0)</f>
        <v>#N/A</v>
      </c>
      <c r="E652" s="157"/>
      <c r="F652" s="161"/>
      <c r="G652" s="155"/>
      <c r="H652" s="155"/>
      <c r="I652" s="169">
        <f t="shared" si="7"/>
        <v>0</v>
      </c>
      <c r="J652" s="159"/>
      <c r="K652" s="172"/>
      <c r="L652" s="154"/>
      <c r="M652" s="160"/>
    </row>
    <row r="653" spans="2:13" ht="15" hidden="1" customHeight="1">
      <c r="B653" s="156"/>
      <c r="C653" s="176"/>
      <c r="D653" s="147" t="e">
        <f>+VLOOKUP(C653,AREAS!$A$1:$B$13,2,0)</f>
        <v>#N/A</v>
      </c>
      <c r="E653" s="157"/>
      <c r="F653" s="161"/>
      <c r="G653" s="155"/>
      <c r="H653" s="155"/>
      <c r="I653" s="169">
        <f t="shared" si="7"/>
        <v>0</v>
      </c>
      <c r="J653" s="159"/>
      <c r="K653" s="172"/>
      <c r="L653" s="154"/>
      <c r="M653" s="160"/>
    </row>
    <row r="654" spans="2:13" ht="15" hidden="1" customHeight="1">
      <c r="B654" s="156"/>
      <c r="C654" s="176"/>
      <c r="D654" s="147" t="e">
        <f>+VLOOKUP(C654,AREAS!$A$1:$B$13,2,0)</f>
        <v>#N/A</v>
      </c>
      <c r="E654" s="157"/>
      <c r="F654" s="161"/>
      <c r="G654" s="155"/>
      <c r="H654" s="155"/>
      <c r="I654" s="169">
        <f t="shared" si="7"/>
        <v>0</v>
      </c>
      <c r="J654" s="159"/>
      <c r="K654" s="172"/>
      <c r="L654" s="154"/>
      <c r="M654" s="160"/>
    </row>
    <row r="655" spans="2:13" ht="15" hidden="1" customHeight="1">
      <c r="B655" s="156"/>
      <c r="C655" s="176"/>
      <c r="D655" s="147" t="e">
        <f>+VLOOKUP(C655,AREAS!$A$1:$B$13,2,0)</f>
        <v>#N/A</v>
      </c>
      <c r="E655" s="157"/>
      <c r="F655" s="161"/>
      <c r="G655" s="155"/>
      <c r="H655" s="155"/>
      <c r="I655" s="169">
        <f t="shared" si="7"/>
        <v>0</v>
      </c>
      <c r="J655" s="159"/>
      <c r="K655" s="172"/>
      <c r="L655" s="154"/>
      <c r="M655" s="160"/>
    </row>
    <row r="656" spans="2:13" ht="15" hidden="1" customHeight="1">
      <c r="B656" s="156"/>
      <c r="C656" s="176"/>
      <c r="D656" s="147" t="e">
        <f>+VLOOKUP(C656,AREAS!$A$1:$B$13,2,0)</f>
        <v>#N/A</v>
      </c>
      <c r="E656" s="157"/>
      <c r="F656" s="161"/>
      <c r="G656" s="155"/>
      <c r="H656" s="155"/>
      <c r="I656" s="169">
        <f t="shared" si="7"/>
        <v>0</v>
      </c>
      <c r="J656" s="159"/>
      <c r="K656" s="172"/>
      <c r="L656" s="154"/>
      <c r="M656" s="160"/>
    </row>
    <row r="657" spans="2:13" ht="15" hidden="1" customHeight="1">
      <c r="B657" s="156"/>
      <c r="C657" s="176"/>
      <c r="D657" s="147" t="e">
        <f>+VLOOKUP(C657,AREAS!$A$1:$B$13,2,0)</f>
        <v>#N/A</v>
      </c>
      <c r="E657" s="157"/>
      <c r="F657" s="161"/>
      <c r="G657" s="155"/>
      <c r="H657" s="155"/>
      <c r="I657" s="169">
        <f t="shared" si="7"/>
        <v>0</v>
      </c>
      <c r="J657" s="159"/>
      <c r="K657" s="172"/>
      <c r="L657" s="154"/>
      <c r="M657" s="160"/>
    </row>
    <row r="658" spans="2:13" ht="15" hidden="1" customHeight="1">
      <c r="B658" s="156"/>
      <c r="C658" s="176"/>
      <c r="D658" s="147" t="e">
        <f>+VLOOKUP(C658,AREAS!$A$1:$B$13,2,0)</f>
        <v>#N/A</v>
      </c>
      <c r="E658" s="157"/>
      <c r="F658" s="161"/>
      <c r="G658" s="155"/>
      <c r="H658" s="155"/>
      <c r="I658" s="169">
        <f t="shared" si="7"/>
        <v>0</v>
      </c>
      <c r="J658" s="159"/>
      <c r="K658" s="172"/>
      <c r="L658" s="154"/>
      <c r="M658" s="160"/>
    </row>
    <row r="659" spans="2:13" ht="15" hidden="1" customHeight="1">
      <c r="B659" s="156"/>
      <c r="C659" s="176"/>
      <c r="D659" s="147" t="e">
        <f>+VLOOKUP(C659,AREAS!$A$1:$B$13,2,0)</f>
        <v>#N/A</v>
      </c>
      <c r="E659" s="157"/>
      <c r="F659" s="161"/>
      <c r="G659" s="155"/>
      <c r="H659" s="155"/>
      <c r="I659" s="169">
        <f t="shared" si="7"/>
        <v>0</v>
      </c>
      <c r="J659" s="159"/>
      <c r="K659" s="172"/>
      <c r="L659" s="154"/>
      <c r="M659" s="160"/>
    </row>
    <row r="660" spans="2:13" ht="15" hidden="1" customHeight="1">
      <c r="B660" s="156"/>
      <c r="C660" s="176"/>
      <c r="D660" s="147" t="e">
        <f>+VLOOKUP(C660,AREAS!$A$1:$B$13,2,0)</f>
        <v>#N/A</v>
      </c>
      <c r="E660" s="157"/>
      <c r="F660" s="161"/>
      <c r="G660" s="155"/>
      <c r="H660" s="155"/>
      <c r="I660" s="169">
        <f t="shared" si="7"/>
        <v>0</v>
      </c>
      <c r="J660" s="159"/>
      <c r="K660" s="172"/>
      <c r="L660" s="154"/>
      <c r="M660" s="160"/>
    </row>
    <row r="661" spans="2:13" ht="15" hidden="1" customHeight="1">
      <c r="B661" s="156"/>
      <c r="C661" s="176"/>
      <c r="D661" s="147" t="e">
        <f>+VLOOKUP(C661,AREAS!$A$1:$B$13,2,0)</f>
        <v>#N/A</v>
      </c>
      <c r="E661" s="157"/>
      <c r="F661" s="161"/>
      <c r="G661" s="155"/>
      <c r="H661" s="155"/>
      <c r="I661" s="169">
        <f t="shared" si="7"/>
        <v>0</v>
      </c>
      <c r="J661" s="159"/>
      <c r="K661" s="172"/>
      <c r="L661" s="154"/>
      <c r="M661" s="160"/>
    </row>
    <row r="662" spans="2:13" ht="15" hidden="1" customHeight="1">
      <c r="B662" s="156"/>
      <c r="C662" s="176"/>
      <c r="D662" s="147" t="e">
        <f>+VLOOKUP(C662,AREAS!$A$1:$B$13,2,0)</f>
        <v>#N/A</v>
      </c>
      <c r="E662" s="157"/>
      <c r="F662" s="161"/>
      <c r="G662" s="155"/>
      <c r="H662" s="155"/>
      <c r="I662" s="169">
        <f t="shared" si="7"/>
        <v>0</v>
      </c>
      <c r="J662" s="159"/>
      <c r="K662" s="172"/>
      <c r="L662" s="154"/>
      <c r="M662" s="160"/>
    </row>
    <row r="663" spans="2:13" ht="15" hidden="1" customHeight="1">
      <c r="B663" s="156"/>
      <c r="C663" s="176"/>
      <c r="D663" s="147" t="e">
        <f>+VLOOKUP(C663,AREAS!$A$1:$B$13,2,0)</f>
        <v>#N/A</v>
      </c>
      <c r="E663" s="157"/>
      <c r="F663" s="161"/>
      <c r="G663" s="155"/>
      <c r="H663" s="155"/>
      <c r="I663" s="169">
        <f t="shared" si="7"/>
        <v>0</v>
      </c>
      <c r="J663" s="159"/>
      <c r="K663" s="172"/>
      <c r="L663" s="154"/>
      <c r="M663" s="160"/>
    </row>
    <row r="664" spans="2:13" ht="15" hidden="1" customHeight="1">
      <c r="B664" s="156"/>
      <c r="C664" s="176"/>
      <c r="D664" s="147" t="e">
        <f>+VLOOKUP(C664,AREAS!$A$1:$B$13,2,0)</f>
        <v>#N/A</v>
      </c>
      <c r="E664" s="157"/>
      <c r="F664" s="161"/>
      <c r="G664" s="155"/>
      <c r="H664" s="155"/>
      <c r="I664" s="169">
        <f t="shared" si="7"/>
        <v>0</v>
      </c>
      <c r="J664" s="159"/>
      <c r="K664" s="172"/>
      <c r="L664" s="154"/>
      <c r="M664" s="160"/>
    </row>
    <row r="665" spans="2:13" ht="15" hidden="1" customHeight="1">
      <c r="B665" s="156"/>
      <c r="C665" s="176"/>
      <c r="D665" s="147" t="e">
        <f>+VLOOKUP(C665,AREAS!$A$1:$B$13,2,0)</f>
        <v>#N/A</v>
      </c>
      <c r="E665" s="157"/>
      <c r="F665" s="161"/>
      <c r="G665" s="155"/>
      <c r="H665" s="155"/>
      <c r="I665" s="169">
        <f t="shared" si="7"/>
        <v>0</v>
      </c>
      <c r="J665" s="159"/>
      <c r="K665" s="172"/>
      <c r="L665" s="154"/>
      <c r="M665" s="160"/>
    </row>
    <row r="666" spans="2:13" ht="15" hidden="1" customHeight="1">
      <c r="B666" s="156"/>
      <c r="C666" s="176"/>
      <c r="D666" s="147" t="e">
        <f>+VLOOKUP(C666,AREAS!$A$1:$B$13,2,0)</f>
        <v>#N/A</v>
      </c>
      <c r="E666" s="157"/>
      <c r="F666" s="161"/>
      <c r="G666" s="155"/>
      <c r="H666" s="155"/>
      <c r="I666" s="169">
        <f t="shared" si="7"/>
        <v>0</v>
      </c>
      <c r="J666" s="159"/>
      <c r="K666" s="172"/>
      <c r="L666" s="154"/>
      <c r="M666" s="160"/>
    </row>
    <row r="667" spans="2:13" ht="15" hidden="1" customHeight="1">
      <c r="B667" s="156"/>
      <c r="C667" s="176"/>
      <c r="D667" s="147" t="e">
        <f>+VLOOKUP(C667,AREAS!$A$1:$B$13,2,0)</f>
        <v>#N/A</v>
      </c>
      <c r="E667" s="157"/>
      <c r="F667" s="161"/>
      <c r="G667" s="155"/>
      <c r="H667" s="155"/>
      <c r="I667" s="169">
        <f t="shared" si="7"/>
        <v>0</v>
      </c>
      <c r="J667" s="159"/>
      <c r="K667" s="172"/>
      <c r="L667" s="154"/>
      <c r="M667" s="160"/>
    </row>
    <row r="668" spans="2:13" ht="15" hidden="1" customHeight="1">
      <c r="B668" s="156"/>
      <c r="C668" s="176"/>
      <c r="D668" s="147" t="e">
        <f>+VLOOKUP(C668,AREAS!$A$1:$B$13,2,0)</f>
        <v>#N/A</v>
      </c>
      <c r="E668" s="157"/>
      <c r="F668" s="161"/>
      <c r="G668" s="155"/>
      <c r="H668" s="155"/>
      <c r="I668" s="169">
        <f t="shared" si="7"/>
        <v>0</v>
      </c>
      <c r="J668" s="159"/>
      <c r="K668" s="172"/>
      <c r="L668" s="154"/>
      <c r="M668" s="160"/>
    </row>
    <row r="669" spans="2:13" ht="15" hidden="1" customHeight="1">
      <c r="B669" s="156"/>
      <c r="C669" s="176"/>
      <c r="D669" s="147" t="e">
        <f>+VLOOKUP(C669,AREAS!$A$1:$B$13,2,0)</f>
        <v>#N/A</v>
      </c>
      <c r="E669" s="157"/>
      <c r="F669" s="161"/>
      <c r="G669" s="155"/>
      <c r="H669" s="155"/>
      <c r="I669" s="169">
        <f t="shared" si="7"/>
        <v>0</v>
      </c>
      <c r="J669" s="159"/>
      <c r="K669" s="172"/>
      <c r="L669" s="154"/>
      <c r="M669" s="160"/>
    </row>
    <row r="670" spans="2:13" ht="15" hidden="1" customHeight="1">
      <c r="B670" s="156"/>
      <c r="C670" s="176"/>
      <c r="D670" s="147" t="e">
        <f>+VLOOKUP(C670,AREAS!$A$1:$B$13,2,0)</f>
        <v>#N/A</v>
      </c>
      <c r="E670" s="157"/>
      <c r="F670" s="161"/>
      <c r="G670" s="155"/>
      <c r="H670" s="155"/>
      <c r="I670" s="169">
        <f t="shared" si="7"/>
        <v>0</v>
      </c>
      <c r="J670" s="159"/>
      <c r="K670" s="172"/>
      <c r="L670" s="154"/>
      <c r="M670" s="160"/>
    </row>
    <row r="671" spans="2:13" ht="15" hidden="1" customHeight="1">
      <c r="B671" s="156"/>
      <c r="C671" s="176"/>
      <c r="D671" s="147" t="e">
        <f>+VLOOKUP(C671,AREAS!$A$1:$B$13,2,0)</f>
        <v>#N/A</v>
      </c>
      <c r="E671" s="157"/>
      <c r="F671" s="161"/>
      <c r="G671" s="155"/>
      <c r="H671" s="155"/>
      <c r="I671" s="169">
        <f t="shared" si="7"/>
        <v>0</v>
      </c>
      <c r="J671" s="159"/>
      <c r="K671" s="172"/>
      <c r="L671" s="154"/>
      <c r="M671" s="160"/>
    </row>
    <row r="672" spans="2:13" ht="15" hidden="1" customHeight="1">
      <c r="B672" s="156"/>
      <c r="C672" s="176"/>
      <c r="D672" s="147" t="e">
        <f>+VLOOKUP(C672,AREAS!$A$1:$B$13,2,0)</f>
        <v>#N/A</v>
      </c>
      <c r="E672" s="157"/>
      <c r="F672" s="161"/>
      <c r="G672" s="155"/>
      <c r="H672" s="155"/>
      <c r="I672" s="169">
        <f t="shared" si="7"/>
        <v>0</v>
      </c>
      <c r="J672" s="159"/>
      <c r="K672" s="172"/>
      <c r="L672" s="154"/>
      <c r="M672" s="160"/>
    </row>
    <row r="673" spans="2:13" ht="15" hidden="1" customHeight="1">
      <c r="B673" s="156"/>
      <c r="C673" s="176"/>
      <c r="D673" s="147" t="e">
        <f>+VLOOKUP(C673,AREAS!$A$1:$B$13,2,0)</f>
        <v>#N/A</v>
      </c>
      <c r="E673" s="157"/>
      <c r="F673" s="161"/>
      <c r="G673" s="155"/>
      <c r="H673" s="155"/>
      <c r="I673" s="169">
        <f t="shared" si="7"/>
        <v>0</v>
      </c>
      <c r="J673" s="159"/>
      <c r="K673" s="172"/>
      <c r="L673" s="154"/>
      <c r="M673" s="160"/>
    </row>
    <row r="674" spans="2:13" ht="15" hidden="1" customHeight="1">
      <c r="B674" s="156"/>
      <c r="C674" s="176"/>
      <c r="D674" s="147" t="e">
        <f>+VLOOKUP(C674,AREAS!$A$1:$B$13,2,0)</f>
        <v>#N/A</v>
      </c>
      <c r="E674" s="157"/>
      <c r="F674" s="161"/>
      <c r="G674" s="155"/>
      <c r="H674" s="155"/>
      <c r="I674" s="169">
        <f t="shared" si="7"/>
        <v>0</v>
      </c>
      <c r="J674" s="159"/>
      <c r="K674" s="172"/>
      <c r="L674" s="154"/>
      <c r="M674" s="160"/>
    </row>
    <row r="675" spans="2:13" ht="15" hidden="1" customHeight="1">
      <c r="B675" s="156"/>
      <c r="C675" s="176"/>
      <c r="D675" s="147" t="e">
        <f>+VLOOKUP(C675,AREAS!$A$1:$B$13,2,0)</f>
        <v>#N/A</v>
      </c>
      <c r="E675" s="157"/>
      <c r="F675" s="161"/>
      <c r="G675" s="155"/>
      <c r="H675" s="155"/>
      <c r="I675" s="169">
        <f t="shared" si="7"/>
        <v>0</v>
      </c>
      <c r="J675" s="159"/>
      <c r="K675" s="172"/>
      <c r="L675" s="154"/>
      <c r="M675" s="160"/>
    </row>
    <row r="676" spans="2:13" ht="15" hidden="1" customHeight="1">
      <c r="B676" s="156"/>
      <c r="C676" s="176"/>
      <c r="D676" s="147" t="e">
        <f>+VLOOKUP(C676,AREAS!$A$1:$B$13,2,0)</f>
        <v>#N/A</v>
      </c>
      <c r="E676" s="157"/>
      <c r="F676" s="161"/>
      <c r="G676" s="155"/>
      <c r="H676" s="155"/>
      <c r="I676" s="169">
        <f t="shared" si="7"/>
        <v>0</v>
      </c>
      <c r="J676" s="159"/>
      <c r="K676" s="172"/>
      <c r="L676" s="154"/>
      <c r="M676" s="160"/>
    </row>
    <row r="677" spans="2:13" ht="15" hidden="1" customHeight="1">
      <c r="B677" s="156"/>
      <c r="C677" s="176"/>
      <c r="D677" s="147" t="e">
        <f>+VLOOKUP(C677,AREAS!$A$1:$B$13,2,0)</f>
        <v>#N/A</v>
      </c>
      <c r="E677" s="157"/>
      <c r="F677" s="161"/>
      <c r="G677" s="155"/>
      <c r="H677" s="155"/>
      <c r="I677" s="169">
        <f t="shared" si="7"/>
        <v>0</v>
      </c>
      <c r="J677" s="159"/>
      <c r="K677" s="172"/>
      <c r="L677" s="154"/>
      <c r="M677" s="160"/>
    </row>
    <row r="678" spans="2:13" ht="15" hidden="1" customHeight="1">
      <c r="B678" s="156"/>
      <c r="C678" s="176"/>
      <c r="D678" s="147" t="e">
        <f>+VLOOKUP(C678,AREAS!$A$1:$B$13,2,0)</f>
        <v>#N/A</v>
      </c>
      <c r="E678" s="157"/>
      <c r="F678" s="161"/>
      <c r="G678" s="155"/>
      <c r="H678" s="155"/>
      <c r="I678" s="169">
        <f t="shared" si="7"/>
        <v>0</v>
      </c>
      <c r="J678" s="159"/>
      <c r="K678" s="172"/>
      <c r="L678" s="154"/>
      <c r="M678" s="160"/>
    </row>
    <row r="679" spans="2:13" ht="15" hidden="1" customHeight="1">
      <c r="B679" s="156"/>
      <c r="C679" s="176"/>
      <c r="D679" s="147" t="e">
        <f>+VLOOKUP(C679,AREAS!$A$1:$B$13,2,0)</f>
        <v>#N/A</v>
      </c>
      <c r="E679" s="157"/>
      <c r="F679" s="161"/>
      <c r="G679" s="155"/>
      <c r="H679" s="155"/>
      <c r="I679" s="169">
        <f t="shared" si="7"/>
        <v>0</v>
      </c>
      <c r="J679" s="159"/>
      <c r="K679" s="172"/>
      <c r="L679" s="154"/>
      <c r="M679" s="160"/>
    </row>
    <row r="680" spans="2:13" ht="15" hidden="1" customHeight="1">
      <c r="B680" s="156"/>
      <c r="C680" s="176"/>
      <c r="D680" s="147" t="e">
        <f>+VLOOKUP(C680,AREAS!$A$1:$B$13,2,0)</f>
        <v>#N/A</v>
      </c>
      <c r="E680" s="157"/>
      <c r="F680" s="161"/>
      <c r="G680" s="155"/>
      <c r="H680" s="155"/>
      <c r="I680" s="169">
        <f t="shared" si="7"/>
        <v>0</v>
      </c>
      <c r="J680" s="159"/>
      <c r="K680" s="172"/>
      <c r="L680" s="154"/>
      <c r="M680" s="160"/>
    </row>
    <row r="681" spans="2:13" ht="15" hidden="1" customHeight="1">
      <c r="B681" s="156"/>
      <c r="C681" s="176"/>
      <c r="D681" s="147" t="e">
        <f>+VLOOKUP(C681,AREAS!$A$1:$B$13,2,0)</f>
        <v>#N/A</v>
      </c>
      <c r="E681" s="157"/>
      <c r="F681" s="161"/>
      <c r="G681" s="155"/>
      <c r="H681" s="155"/>
      <c r="I681" s="169">
        <f t="shared" si="7"/>
        <v>0</v>
      </c>
      <c r="J681" s="159"/>
      <c r="K681" s="172"/>
      <c r="L681" s="154"/>
      <c r="M681" s="160"/>
    </row>
    <row r="682" spans="2:13" ht="15" hidden="1" customHeight="1">
      <c r="B682" s="156"/>
      <c r="C682" s="176"/>
      <c r="D682" s="147" t="e">
        <f>+VLOOKUP(C682,AREAS!$A$1:$B$13,2,0)</f>
        <v>#N/A</v>
      </c>
      <c r="E682" s="157"/>
      <c r="F682" s="161"/>
      <c r="G682" s="155"/>
      <c r="H682" s="155"/>
      <c r="I682" s="169">
        <f t="shared" si="7"/>
        <v>0</v>
      </c>
      <c r="J682" s="159"/>
      <c r="K682" s="172"/>
      <c r="L682" s="154"/>
      <c r="M682" s="160"/>
    </row>
    <row r="683" spans="2:13" ht="15" hidden="1" customHeight="1">
      <c r="B683" s="156"/>
      <c r="C683" s="176"/>
      <c r="D683" s="147" t="e">
        <f>+VLOOKUP(C683,AREAS!$A$1:$B$13,2,0)</f>
        <v>#N/A</v>
      </c>
      <c r="E683" s="157"/>
      <c r="F683" s="161"/>
      <c r="G683" s="155"/>
      <c r="H683" s="155"/>
      <c r="I683" s="169">
        <f t="shared" si="7"/>
        <v>0</v>
      </c>
      <c r="J683" s="159"/>
      <c r="K683" s="172"/>
      <c r="L683" s="154"/>
      <c r="M683" s="160"/>
    </row>
    <row r="684" spans="2:13" ht="15" hidden="1" customHeight="1">
      <c r="B684" s="156"/>
      <c r="C684" s="176"/>
      <c r="D684" s="147" t="e">
        <f>+VLOOKUP(C684,AREAS!$A$1:$B$13,2,0)</f>
        <v>#N/A</v>
      </c>
      <c r="E684" s="157"/>
      <c r="F684" s="161"/>
      <c r="G684" s="155"/>
      <c r="H684" s="155"/>
      <c r="I684" s="169">
        <f t="shared" si="7"/>
        <v>0</v>
      </c>
      <c r="J684" s="159"/>
      <c r="K684" s="172"/>
      <c r="L684" s="154"/>
      <c r="M684" s="160"/>
    </row>
    <row r="685" spans="2:13" ht="15" hidden="1" customHeight="1">
      <c r="B685" s="156"/>
      <c r="C685" s="176"/>
      <c r="D685" s="147" t="e">
        <f>+VLOOKUP(C685,AREAS!$A$1:$B$13,2,0)</f>
        <v>#N/A</v>
      </c>
      <c r="E685" s="157"/>
      <c r="F685" s="161"/>
      <c r="G685" s="155"/>
      <c r="H685" s="155"/>
      <c r="I685" s="169">
        <f t="shared" si="7"/>
        <v>0</v>
      </c>
      <c r="J685" s="159"/>
      <c r="K685" s="172"/>
      <c r="L685" s="154"/>
      <c r="M685" s="160"/>
    </row>
    <row r="686" spans="2:13" ht="15" hidden="1" customHeight="1">
      <c r="B686" s="156"/>
      <c r="C686" s="176"/>
      <c r="D686" s="147" t="e">
        <f>+VLOOKUP(C686,AREAS!$A$1:$B$13,2,0)</f>
        <v>#N/A</v>
      </c>
      <c r="E686" s="157"/>
      <c r="F686" s="161"/>
      <c r="G686" s="155"/>
      <c r="H686" s="155"/>
      <c r="I686" s="169">
        <f t="shared" si="7"/>
        <v>0</v>
      </c>
      <c r="J686" s="159"/>
      <c r="K686" s="172"/>
      <c r="L686" s="154"/>
      <c r="M686" s="160"/>
    </row>
    <row r="687" spans="2:13" ht="15" hidden="1" customHeight="1">
      <c r="B687" s="156"/>
      <c r="C687" s="176"/>
      <c r="D687" s="147" t="e">
        <f>+VLOOKUP(C687,AREAS!$A$1:$B$13,2,0)</f>
        <v>#N/A</v>
      </c>
      <c r="E687" s="157"/>
      <c r="F687" s="161"/>
      <c r="G687" s="155"/>
      <c r="H687" s="155"/>
      <c r="I687" s="169">
        <f t="shared" si="7"/>
        <v>0</v>
      </c>
      <c r="J687" s="159"/>
      <c r="K687" s="172"/>
      <c r="L687" s="154"/>
      <c r="M687" s="160"/>
    </row>
    <row r="688" spans="2:13" ht="15" hidden="1" customHeight="1">
      <c r="B688" s="156"/>
      <c r="C688" s="176"/>
      <c r="D688" s="147" t="e">
        <f>+VLOOKUP(C688,AREAS!$A$1:$B$13,2,0)</f>
        <v>#N/A</v>
      </c>
      <c r="E688" s="157"/>
      <c r="F688" s="161"/>
      <c r="G688" s="155"/>
      <c r="H688" s="155"/>
      <c r="I688" s="169">
        <f t="shared" si="7"/>
        <v>0</v>
      </c>
      <c r="J688" s="159"/>
      <c r="K688" s="172"/>
      <c r="L688" s="154"/>
      <c r="M688" s="160"/>
    </row>
    <row r="689" spans="2:13" ht="15" hidden="1" customHeight="1">
      <c r="B689" s="156"/>
      <c r="C689" s="176"/>
      <c r="D689" s="147" t="e">
        <f>+VLOOKUP(C689,AREAS!$A$1:$B$13,2,0)</f>
        <v>#N/A</v>
      </c>
      <c r="E689" s="157"/>
      <c r="F689" s="161"/>
      <c r="G689" s="155"/>
      <c r="H689" s="155"/>
      <c r="I689" s="169">
        <f t="shared" si="7"/>
        <v>0</v>
      </c>
      <c r="J689" s="159"/>
      <c r="K689" s="172"/>
      <c r="L689" s="154"/>
      <c r="M689" s="160"/>
    </row>
    <row r="690" spans="2:13" ht="15" hidden="1" customHeight="1">
      <c r="B690" s="156"/>
      <c r="C690" s="176"/>
      <c r="D690" s="147" t="e">
        <f>+VLOOKUP(C690,AREAS!$A$1:$B$13,2,0)</f>
        <v>#N/A</v>
      </c>
      <c r="E690" s="157"/>
      <c r="F690" s="161"/>
      <c r="G690" s="155"/>
      <c r="H690" s="155"/>
      <c r="I690" s="169">
        <f t="shared" si="7"/>
        <v>0</v>
      </c>
      <c r="J690" s="159"/>
      <c r="K690" s="172"/>
      <c r="L690" s="154"/>
      <c r="M690" s="160"/>
    </row>
    <row r="691" spans="2:13" ht="15" hidden="1" customHeight="1">
      <c r="B691" s="156"/>
      <c r="C691" s="176"/>
      <c r="D691" s="147" t="e">
        <f>+VLOOKUP(C691,AREAS!$A$1:$B$13,2,0)</f>
        <v>#N/A</v>
      </c>
      <c r="E691" s="157"/>
      <c r="F691" s="161"/>
      <c r="G691" s="155"/>
      <c r="H691" s="155"/>
      <c r="I691" s="169">
        <f t="shared" si="7"/>
        <v>0</v>
      </c>
      <c r="J691" s="159"/>
      <c r="K691" s="172"/>
      <c r="L691" s="154"/>
      <c r="M691" s="160"/>
    </row>
    <row r="692" spans="2:13" ht="15" hidden="1" customHeight="1">
      <c r="B692" s="156"/>
      <c r="C692" s="176"/>
      <c r="D692" s="147" t="e">
        <f>+VLOOKUP(C692,AREAS!$A$1:$B$13,2,0)</f>
        <v>#N/A</v>
      </c>
      <c r="E692" s="157"/>
      <c r="F692" s="161"/>
      <c r="G692" s="155"/>
      <c r="H692" s="155"/>
      <c r="I692" s="169">
        <f t="shared" si="7"/>
        <v>0</v>
      </c>
      <c r="J692" s="159"/>
      <c r="K692" s="172"/>
      <c r="L692" s="154"/>
      <c r="M692" s="160"/>
    </row>
    <row r="693" spans="2:13" ht="15" hidden="1" customHeight="1">
      <c r="B693" s="156"/>
      <c r="C693" s="176"/>
      <c r="D693" s="147" t="e">
        <f>+VLOOKUP(C693,AREAS!$A$1:$B$13,2,0)</f>
        <v>#N/A</v>
      </c>
      <c r="E693" s="157"/>
      <c r="F693" s="161"/>
      <c r="G693" s="155"/>
      <c r="H693" s="155"/>
      <c r="I693" s="169">
        <f t="shared" ref="I693:I756" si="8">+I692+G693-H693</f>
        <v>0</v>
      </c>
      <c r="J693" s="159"/>
      <c r="K693" s="172"/>
      <c r="L693" s="154"/>
      <c r="M693" s="160"/>
    </row>
    <row r="694" spans="2:13" ht="15" hidden="1" customHeight="1">
      <c r="B694" s="156"/>
      <c r="C694" s="176"/>
      <c r="D694" s="147" t="e">
        <f>+VLOOKUP(C694,AREAS!$A$1:$B$13,2,0)</f>
        <v>#N/A</v>
      </c>
      <c r="E694" s="157"/>
      <c r="F694" s="161"/>
      <c r="G694" s="155"/>
      <c r="H694" s="155"/>
      <c r="I694" s="169">
        <f t="shared" si="8"/>
        <v>0</v>
      </c>
      <c r="J694" s="159"/>
      <c r="K694" s="172"/>
      <c r="L694" s="154"/>
      <c r="M694" s="160"/>
    </row>
    <row r="695" spans="2:13" ht="15" hidden="1" customHeight="1">
      <c r="B695" s="156"/>
      <c r="C695" s="176"/>
      <c r="D695" s="147" t="e">
        <f>+VLOOKUP(C695,AREAS!$A$1:$B$13,2,0)</f>
        <v>#N/A</v>
      </c>
      <c r="E695" s="157"/>
      <c r="F695" s="161"/>
      <c r="G695" s="155"/>
      <c r="H695" s="155"/>
      <c r="I695" s="169">
        <f t="shared" si="8"/>
        <v>0</v>
      </c>
      <c r="J695" s="159"/>
      <c r="K695" s="172"/>
      <c r="L695" s="154"/>
      <c r="M695" s="160"/>
    </row>
    <row r="696" spans="2:13" ht="15" hidden="1" customHeight="1">
      <c r="B696" s="156"/>
      <c r="C696" s="176"/>
      <c r="D696" s="147" t="e">
        <f>+VLOOKUP(C696,AREAS!$A$1:$B$13,2,0)</f>
        <v>#N/A</v>
      </c>
      <c r="E696" s="157"/>
      <c r="F696" s="161"/>
      <c r="G696" s="155"/>
      <c r="H696" s="155"/>
      <c r="I696" s="169">
        <f t="shared" si="8"/>
        <v>0</v>
      </c>
      <c r="J696" s="159"/>
      <c r="K696" s="172"/>
      <c r="L696" s="154"/>
      <c r="M696" s="160"/>
    </row>
    <row r="697" spans="2:13" ht="15" hidden="1" customHeight="1">
      <c r="B697" s="156"/>
      <c r="C697" s="176"/>
      <c r="D697" s="147" t="e">
        <f>+VLOOKUP(C697,AREAS!$A$1:$B$13,2,0)</f>
        <v>#N/A</v>
      </c>
      <c r="E697" s="157"/>
      <c r="F697" s="161"/>
      <c r="G697" s="155"/>
      <c r="H697" s="155"/>
      <c r="I697" s="169">
        <f t="shared" si="8"/>
        <v>0</v>
      </c>
      <c r="J697" s="159"/>
      <c r="K697" s="172"/>
      <c r="L697" s="154"/>
      <c r="M697" s="160"/>
    </row>
    <row r="698" spans="2:13" ht="15" hidden="1" customHeight="1">
      <c r="B698" s="156"/>
      <c r="C698" s="176"/>
      <c r="D698" s="147" t="e">
        <f>+VLOOKUP(C698,AREAS!$A$1:$B$13,2,0)</f>
        <v>#N/A</v>
      </c>
      <c r="E698" s="157"/>
      <c r="F698" s="161"/>
      <c r="G698" s="155"/>
      <c r="H698" s="155"/>
      <c r="I698" s="169">
        <f t="shared" si="8"/>
        <v>0</v>
      </c>
      <c r="J698" s="159"/>
      <c r="K698" s="172"/>
      <c r="L698" s="154"/>
      <c r="M698" s="160"/>
    </row>
    <row r="699" spans="2:13" ht="15" hidden="1" customHeight="1">
      <c r="B699" s="156"/>
      <c r="C699" s="176"/>
      <c r="D699" s="147" t="e">
        <f>+VLOOKUP(C699,AREAS!$A$1:$B$13,2,0)</f>
        <v>#N/A</v>
      </c>
      <c r="E699" s="157"/>
      <c r="F699" s="161"/>
      <c r="G699" s="155"/>
      <c r="H699" s="155"/>
      <c r="I699" s="169">
        <f t="shared" si="8"/>
        <v>0</v>
      </c>
      <c r="J699" s="159"/>
      <c r="K699" s="172"/>
      <c r="L699" s="154"/>
      <c r="M699" s="160"/>
    </row>
    <row r="700" spans="2:13" ht="15" hidden="1" customHeight="1">
      <c r="B700" s="156"/>
      <c r="C700" s="176"/>
      <c r="D700" s="147" t="e">
        <f>+VLOOKUP(C700,AREAS!$A$1:$B$13,2,0)</f>
        <v>#N/A</v>
      </c>
      <c r="E700" s="157"/>
      <c r="F700" s="161"/>
      <c r="G700" s="155"/>
      <c r="H700" s="155"/>
      <c r="I700" s="169">
        <f t="shared" si="8"/>
        <v>0</v>
      </c>
      <c r="J700" s="159"/>
      <c r="K700" s="172"/>
      <c r="L700" s="154"/>
      <c r="M700" s="160"/>
    </row>
    <row r="701" spans="2:13" ht="15" hidden="1" customHeight="1">
      <c r="B701" s="156"/>
      <c r="C701" s="176"/>
      <c r="D701" s="147" t="e">
        <f>+VLOOKUP(C701,AREAS!$A$1:$B$13,2,0)</f>
        <v>#N/A</v>
      </c>
      <c r="E701" s="157"/>
      <c r="F701" s="161"/>
      <c r="G701" s="155"/>
      <c r="H701" s="155"/>
      <c r="I701" s="169">
        <f t="shared" si="8"/>
        <v>0</v>
      </c>
      <c r="J701" s="159"/>
      <c r="K701" s="172"/>
      <c r="L701" s="154"/>
      <c r="M701" s="160"/>
    </row>
    <row r="702" spans="2:13" ht="15" hidden="1" customHeight="1">
      <c r="B702" s="156"/>
      <c r="C702" s="176"/>
      <c r="D702" s="147" t="e">
        <f>+VLOOKUP(C702,AREAS!$A$1:$B$13,2,0)</f>
        <v>#N/A</v>
      </c>
      <c r="E702" s="157"/>
      <c r="F702" s="161"/>
      <c r="G702" s="155"/>
      <c r="H702" s="155"/>
      <c r="I702" s="169">
        <f t="shared" si="8"/>
        <v>0</v>
      </c>
      <c r="J702" s="159"/>
      <c r="K702" s="172"/>
      <c r="L702" s="154"/>
      <c r="M702" s="160"/>
    </row>
    <row r="703" spans="2:13" ht="15" hidden="1" customHeight="1">
      <c r="B703" s="156"/>
      <c r="C703" s="176"/>
      <c r="D703" s="147" t="e">
        <f>+VLOOKUP(C703,AREAS!$A$1:$B$13,2,0)</f>
        <v>#N/A</v>
      </c>
      <c r="E703" s="157"/>
      <c r="F703" s="161"/>
      <c r="G703" s="155"/>
      <c r="H703" s="155"/>
      <c r="I703" s="169">
        <f t="shared" si="8"/>
        <v>0</v>
      </c>
      <c r="J703" s="159"/>
      <c r="K703" s="172"/>
      <c r="L703" s="154"/>
      <c r="M703" s="160"/>
    </row>
    <row r="704" spans="2:13" ht="15" hidden="1" customHeight="1">
      <c r="B704" s="156"/>
      <c r="C704" s="176"/>
      <c r="D704" s="147" t="e">
        <f>+VLOOKUP(C704,AREAS!$A$1:$B$13,2,0)</f>
        <v>#N/A</v>
      </c>
      <c r="E704" s="157"/>
      <c r="F704" s="161"/>
      <c r="G704" s="155"/>
      <c r="H704" s="155"/>
      <c r="I704" s="169">
        <f t="shared" si="8"/>
        <v>0</v>
      </c>
      <c r="J704" s="159"/>
      <c r="K704" s="172"/>
      <c r="L704" s="154"/>
      <c r="M704" s="160"/>
    </row>
    <row r="705" spans="2:13" ht="15" hidden="1" customHeight="1">
      <c r="B705" s="156"/>
      <c r="C705" s="176"/>
      <c r="D705" s="147" t="e">
        <f>+VLOOKUP(C705,AREAS!$A$1:$B$13,2,0)</f>
        <v>#N/A</v>
      </c>
      <c r="E705" s="157"/>
      <c r="F705" s="161"/>
      <c r="G705" s="155"/>
      <c r="H705" s="155"/>
      <c r="I705" s="169">
        <f t="shared" si="8"/>
        <v>0</v>
      </c>
      <c r="J705" s="159"/>
      <c r="K705" s="172"/>
      <c r="L705" s="154"/>
      <c r="M705" s="160"/>
    </row>
    <row r="706" spans="2:13" ht="15" hidden="1" customHeight="1">
      <c r="B706" s="156"/>
      <c r="C706" s="176"/>
      <c r="D706" s="147" t="e">
        <f>+VLOOKUP(C706,AREAS!$A$1:$B$13,2,0)</f>
        <v>#N/A</v>
      </c>
      <c r="E706" s="157"/>
      <c r="F706" s="161"/>
      <c r="G706" s="155"/>
      <c r="H706" s="155"/>
      <c r="I706" s="169">
        <f t="shared" si="8"/>
        <v>0</v>
      </c>
      <c r="J706" s="159"/>
      <c r="K706" s="172"/>
      <c r="L706" s="154"/>
      <c r="M706" s="160"/>
    </row>
    <row r="707" spans="2:13" ht="15" hidden="1" customHeight="1">
      <c r="B707" s="156"/>
      <c r="C707" s="176"/>
      <c r="D707" s="147" t="e">
        <f>+VLOOKUP(C707,AREAS!$A$1:$B$13,2,0)</f>
        <v>#N/A</v>
      </c>
      <c r="E707" s="157"/>
      <c r="F707" s="161"/>
      <c r="G707" s="155"/>
      <c r="H707" s="155"/>
      <c r="I707" s="169">
        <f t="shared" si="8"/>
        <v>0</v>
      </c>
      <c r="J707" s="159"/>
      <c r="K707" s="172"/>
      <c r="L707" s="154"/>
      <c r="M707" s="160"/>
    </row>
    <row r="708" spans="2:13" ht="15" hidden="1" customHeight="1">
      <c r="B708" s="156"/>
      <c r="C708" s="176"/>
      <c r="D708" s="147" t="e">
        <f>+VLOOKUP(C708,AREAS!$A$1:$B$13,2,0)</f>
        <v>#N/A</v>
      </c>
      <c r="E708" s="157"/>
      <c r="F708" s="161"/>
      <c r="G708" s="155"/>
      <c r="H708" s="155"/>
      <c r="I708" s="169">
        <f t="shared" si="8"/>
        <v>0</v>
      </c>
      <c r="J708" s="159"/>
      <c r="K708" s="172"/>
      <c r="L708" s="154"/>
      <c r="M708" s="160"/>
    </row>
    <row r="709" spans="2:13" ht="15" hidden="1" customHeight="1">
      <c r="B709" s="156"/>
      <c r="C709" s="176"/>
      <c r="D709" s="147" t="e">
        <f>+VLOOKUP(C709,AREAS!$A$1:$B$13,2,0)</f>
        <v>#N/A</v>
      </c>
      <c r="E709" s="157"/>
      <c r="F709" s="161"/>
      <c r="G709" s="155"/>
      <c r="H709" s="155"/>
      <c r="I709" s="169">
        <f t="shared" si="8"/>
        <v>0</v>
      </c>
      <c r="J709" s="159"/>
      <c r="K709" s="172"/>
      <c r="L709" s="154"/>
      <c r="M709" s="160"/>
    </row>
    <row r="710" spans="2:13" ht="15" hidden="1" customHeight="1">
      <c r="B710" s="156"/>
      <c r="C710" s="176"/>
      <c r="D710" s="147" t="e">
        <f>+VLOOKUP(C710,AREAS!$A$1:$B$13,2,0)</f>
        <v>#N/A</v>
      </c>
      <c r="E710" s="157"/>
      <c r="F710" s="161"/>
      <c r="G710" s="155"/>
      <c r="H710" s="155"/>
      <c r="I710" s="169">
        <f t="shared" si="8"/>
        <v>0</v>
      </c>
      <c r="J710" s="159"/>
      <c r="K710" s="172"/>
      <c r="L710" s="154"/>
      <c r="M710" s="160"/>
    </row>
    <row r="711" spans="2:13" ht="15" hidden="1" customHeight="1">
      <c r="B711" s="156"/>
      <c r="C711" s="176"/>
      <c r="D711" s="147" t="e">
        <f>+VLOOKUP(C711,AREAS!$A$1:$B$13,2,0)</f>
        <v>#N/A</v>
      </c>
      <c r="E711" s="157"/>
      <c r="F711" s="161"/>
      <c r="G711" s="155"/>
      <c r="H711" s="155"/>
      <c r="I711" s="169">
        <f t="shared" si="8"/>
        <v>0</v>
      </c>
      <c r="J711" s="159"/>
      <c r="K711" s="172"/>
      <c r="L711" s="154"/>
      <c r="M711" s="160"/>
    </row>
    <row r="712" spans="2:13" ht="15" hidden="1" customHeight="1">
      <c r="B712" s="156"/>
      <c r="C712" s="176"/>
      <c r="D712" s="147" t="e">
        <f>+VLOOKUP(C712,AREAS!$A$1:$B$13,2,0)</f>
        <v>#N/A</v>
      </c>
      <c r="E712" s="157"/>
      <c r="F712" s="161"/>
      <c r="G712" s="155"/>
      <c r="H712" s="155"/>
      <c r="I712" s="169">
        <f t="shared" si="8"/>
        <v>0</v>
      </c>
      <c r="J712" s="159"/>
      <c r="K712" s="172"/>
      <c r="L712" s="154"/>
      <c r="M712" s="160"/>
    </row>
    <row r="713" spans="2:13" ht="15" hidden="1" customHeight="1">
      <c r="B713" s="156"/>
      <c r="C713" s="176"/>
      <c r="D713" s="147" t="e">
        <f>+VLOOKUP(C713,AREAS!$A$1:$B$13,2,0)</f>
        <v>#N/A</v>
      </c>
      <c r="E713" s="157"/>
      <c r="F713" s="161"/>
      <c r="G713" s="155"/>
      <c r="H713" s="155"/>
      <c r="I713" s="169">
        <f t="shared" si="8"/>
        <v>0</v>
      </c>
      <c r="J713" s="159"/>
      <c r="K713" s="172"/>
      <c r="L713" s="154"/>
      <c r="M713" s="160"/>
    </row>
    <row r="714" spans="2:13" ht="15" hidden="1" customHeight="1">
      <c r="B714" s="156"/>
      <c r="C714" s="176"/>
      <c r="D714" s="147" t="e">
        <f>+VLOOKUP(C714,AREAS!$A$1:$B$13,2,0)</f>
        <v>#N/A</v>
      </c>
      <c r="E714" s="157"/>
      <c r="F714" s="161"/>
      <c r="G714" s="155"/>
      <c r="H714" s="155"/>
      <c r="I714" s="169">
        <f t="shared" si="8"/>
        <v>0</v>
      </c>
      <c r="J714" s="159"/>
      <c r="K714" s="172"/>
      <c r="L714" s="154"/>
      <c r="M714" s="160"/>
    </row>
    <row r="715" spans="2:13" ht="15" hidden="1" customHeight="1">
      <c r="B715" s="156"/>
      <c r="C715" s="176"/>
      <c r="D715" s="147" t="e">
        <f>+VLOOKUP(C715,AREAS!$A$1:$B$13,2,0)</f>
        <v>#N/A</v>
      </c>
      <c r="E715" s="157"/>
      <c r="F715" s="161"/>
      <c r="G715" s="155"/>
      <c r="H715" s="155"/>
      <c r="I715" s="169">
        <f t="shared" si="8"/>
        <v>0</v>
      </c>
      <c r="J715" s="159"/>
      <c r="K715" s="172"/>
      <c r="L715" s="154"/>
      <c r="M715" s="160"/>
    </row>
    <row r="716" spans="2:13" ht="15" hidden="1" customHeight="1">
      <c r="B716" s="156"/>
      <c r="C716" s="176"/>
      <c r="D716" s="147" t="e">
        <f>+VLOOKUP(C716,AREAS!$A$1:$B$13,2,0)</f>
        <v>#N/A</v>
      </c>
      <c r="E716" s="157"/>
      <c r="F716" s="161"/>
      <c r="G716" s="155"/>
      <c r="H716" s="155"/>
      <c r="I716" s="169">
        <f t="shared" si="8"/>
        <v>0</v>
      </c>
      <c r="J716" s="159"/>
      <c r="K716" s="172"/>
      <c r="L716" s="154"/>
      <c r="M716" s="160"/>
    </row>
    <row r="717" spans="2:13" ht="15" hidden="1" customHeight="1">
      <c r="B717" s="156"/>
      <c r="C717" s="176"/>
      <c r="D717" s="147" t="e">
        <f>+VLOOKUP(C717,AREAS!$A$1:$B$13,2,0)</f>
        <v>#N/A</v>
      </c>
      <c r="E717" s="157"/>
      <c r="F717" s="161"/>
      <c r="G717" s="155"/>
      <c r="H717" s="155"/>
      <c r="I717" s="169">
        <f t="shared" si="8"/>
        <v>0</v>
      </c>
      <c r="J717" s="159"/>
      <c r="K717" s="172"/>
      <c r="L717" s="154"/>
      <c r="M717" s="160"/>
    </row>
    <row r="718" spans="2:13" ht="15" hidden="1" customHeight="1">
      <c r="B718" s="156"/>
      <c r="C718" s="176"/>
      <c r="D718" s="147" t="e">
        <f>+VLOOKUP(C718,AREAS!$A$1:$B$13,2,0)</f>
        <v>#N/A</v>
      </c>
      <c r="E718" s="157"/>
      <c r="F718" s="161"/>
      <c r="G718" s="155"/>
      <c r="H718" s="155"/>
      <c r="I718" s="169">
        <f t="shared" si="8"/>
        <v>0</v>
      </c>
      <c r="J718" s="159"/>
      <c r="K718" s="172"/>
      <c r="L718" s="154"/>
      <c r="M718" s="160"/>
    </row>
    <row r="719" spans="2:13" ht="15" hidden="1" customHeight="1">
      <c r="B719" s="156"/>
      <c r="C719" s="176"/>
      <c r="D719" s="147" t="e">
        <f>+VLOOKUP(C719,AREAS!$A$1:$B$13,2,0)</f>
        <v>#N/A</v>
      </c>
      <c r="E719" s="157"/>
      <c r="F719" s="161"/>
      <c r="G719" s="155"/>
      <c r="H719" s="155"/>
      <c r="I719" s="169">
        <f t="shared" si="8"/>
        <v>0</v>
      </c>
      <c r="J719" s="159"/>
      <c r="K719" s="172"/>
      <c r="L719" s="154"/>
      <c r="M719" s="160"/>
    </row>
    <row r="720" spans="2:13" ht="15" hidden="1" customHeight="1">
      <c r="B720" s="156"/>
      <c r="C720" s="176"/>
      <c r="D720" s="147" t="e">
        <f>+VLOOKUP(C720,AREAS!$A$1:$B$13,2,0)</f>
        <v>#N/A</v>
      </c>
      <c r="E720" s="157"/>
      <c r="F720" s="161"/>
      <c r="G720" s="155"/>
      <c r="H720" s="155"/>
      <c r="I720" s="169">
        <f t="shared" si="8"/>
        <v>0</v>
      </c>
      <c r="J720" s="159"/>
      <c r="K720" s="172"/>
      <c r="L720" s="154"/>
      <c r="M720" s="160"/>
    </row>
    <row r="721" spans="2:13" ht="15" hidden="1" customHeight="1">
      <c r="B721" s="156"/>
      <c r="C721" s="176"/>
      <c r="D721" s="147" t="e">
        <f>+VLOOKUP(C721,AREAS!$A$1:$B$13,2,0)</f>
        <v>#N/A</v>
      </c>
      <c r="E721" s="157"/>
      <c r="F721" s="161"/>
      <c r="G721" s="155"/>
      <c r="H721" s="155"/>
      <c r="I721" s="169">
        <f t="shared" si="8"/>
        <v>0</v>
      </c>
      <c r="J721" s="159"/>
      <c r="K721" s="172"/>
      <c r="L721" s="154"/>
      <c r="M721" s="160"/>
    </row>
    <row r="722" spans="2:13" ht="15" hidden="1" customHeight="1">
      <c r="B722" s="156"/>
      <c r="C722" s="176"/>
      <c r="D722" s="147" t="e">
        <f>+VLOOKUP(C722,AREAS!$A$1:$B$13,2,0)</f>
        <v>#N/A</v>
      </c>
      <c r="E722" s="157"/>
      <c r="F722" s="161"/>
      <c r="G722" s="155"/>
      <c r="H722" s="155"/>
      <c r="I722" s="169">
        <f t="shared" si="8"/>
        <v>0</v>
      </c>
      <c r="J722" s="159"/>
      <c r="K722" s="172"/>
      <c r="L722" s="154"/>
      <c r="M722" s="160"/>
    </row>
    <row r="723" spans="2:13" ht="15" hidden="1" customHeight="1">
      <c r="B723" s="156"/>
      <c r="C723" s="176"/>
      <c r="D723" s="147" t="e">
        <f>+VLOOKUP(C723,AREAS!$A$1:$B$13,2,0)</f>
        <v>#N/A</v>
      </c>
      <c r="E723" s="157"/>
      <c r="F723" s="161"/>
      <c r="G723" s="155"/>
      <c r="H723" s="155"/>
      <c r="I723" s="169">
        <f t="shared" si="8"/>
        <v>0</v>
      </c>
      <c r="J723" s="159"/>
      <c r="K723" s="172"/>
      <c r="L723" s="154"/>
      <c r="M723" s="160"/>
    </row>
    <row r="724" spans="2:13" ht="15" hidden="1" customHeight="1">
      <c r="B724" s="156"/>
      <c r="C724" s="176"/>
      <c r="D724" s="147" t="e">
        <f>+VLOOKUP(C724,AREAS!$A$1:$B$13,2,0)</f>
        <v>#N/A</v>
      </c>
      <c r="E724" s="157"/>
      <c r="F724" s="161"/>
      <c r="G724" s="155"/>
      <c r="H724" s="155"/>
      <c r="I724" s="169">
        <f t="shared" si="8"/>
        <v>0</v>
      </c>
      <c r="J724" s="159"/>
      <c r="K724" s="172"/>
      <c r="L724" s="154"/>
      <c r="M724" s="160"/>
    </row>
    <row r="725" spans="2:13" ht="15" hidden="1" customHeight="1">
      <c r="B725" s="156"/>
      <c r="C725" s="176"/>
      <c r="D725" s="147" t="e">
        <f>+VLOOKUP(C725,AREAS!$A$1:$B$13,2,0)</f>
        <v>#N/A</v>
      </c>
      <c r="E725" s="157"/>
      <c r="F725" s="161"/>
      <c r="G725" s="155"/>
      <c r="H725" s="155"/>
      <c r="I725" s="169">
        <f t="shared" si="8"/>
        <v>0</v>
      </c>
      <c r="J725" s="159"/>
      <c r="K725" s="172"/>
      <c r="L725" s="154"/>
      <c r="M725" s="160"/>
    </row>
    <row r="726" spans="2:13" ht="15" hidden="1" customHeight="1">
      <c r="B726" s="156"/>
      <c r="C726" s="176"/>
      <c r="D726" s="147" t="e">
        <f>+VLOOKUP(C726,AREAS!$A$1:$B$13,2,0)</f>
        <v>#N/A</v>
      </c>
      <c r="E726" s="157"/>
      <c r="F726" s="161"/>
      <c r="G726" s="155"/>
      <c r="H726" s="155"/>
      <c r="I726" s="169">
        <f t="shared" si="8"/>
        <v>0</v>
      </c>
      <c r="J726" s="159"/>
      <c r="K726" s="172"/>
      <c r="L726" s="154"/>
      <c r="M726" s="160"/>
    </row>
    <row r="727" spans="2:13" ht="15" hidden="1" customHeight="1">
      <c r="B727" s="156"/>
      <c r="C727" s="176"/>
      <c r="D727" s="147" t="e">
        <f>+VLOOKUP(C727,AREAS!$A$1:$B$13,2,0)</f>
        <v>#N/A</v>
      </c>
      <c r="E727" s="157"/>
      <c r="F727" s="161"/>
      <c r="G727" s="155"/>
      <c r="H727" s="155"/>
      <c r="I727" s="169">
        <f t="shared" si="8"/>
        <v>0</v>
      </c>
      <c r="J727" s="159"/>
      <c r="K727" s="172"/>
      <c r="L727" s="154"/>
      <c r="M727" s="160"/>
    </row>
    <row r="728" spans="2:13" ht="15" hidden="1" customHeight="1">
      <c r="B728" s="156"/>
      <c r="C728" s="176"/>
      <c r="D728" s="147" t="e">
        <f>+VLOOKUP(C728,AREAS!$A$1:$B$13,2,0)</f>
        <v>#N/A</v>
      </c>
      <c r="E728" s="157"/>
      <c r="F728" s="161"/>
      <c r="G728" s="155"/>
      <c r="H728" s="155"/>
      <c r="I728" s="169">
        <f t="shared" si="8"/>
        <v>0</v>
      </c>
      <c r="J728" s="159"/>
      <c r="K728" s="172"/>
      <c r="L728" s="154"/>
      <c r="M728" s="160"/>
    </row>
    <row r="729" spans="2:13" ht="15" hidden="1" customHeight="1">
      <c r="B729" s="156"/>
      <c r="C729" s="176"/>
      <c r="D729" s="147" t="e">
        <f>+VLOOKUP(C729,AREAS!$A$1:$B$13,2,0)</f>
        <v>#N/A</v>
      </c>
      <c r="E729" s="157"/>
      <c r="F729" s="161"/>
      <c r="G729" s="155"/>
      <c r="H729" s="155"/>
      <c r="I729" s="169">
        <f t="shared" si="8"/>
        <v>0</v>
      </c>
      <c r="J729" s="159"/>
      <c r="K729" s="172"/>
      <c r="L729" s="154"/>
      <c r="M729" s="160"/>
    </row>
    <row r="730" spans="2:13" ht="15" hidden="1" customHeight="1">
      <c r="B730" s="156"/>
      <c r="C730" s="176"/>
      <c r="D730" s="147" t="e">
        <f>+VLOOKUP(C730,AREAS!$A$1:$B$13,2,0)</f>
        <v>#N/A</v>
      </c>
      <c r="E730" s="157"/>
      <c r="F730" s="161"/>
      <c r="G730" s="155"/>
      <c r="H730" s="155"/>
      <c r="I730" s="169">
        <f t="shared" si="8"/>
        <v>0</v>
      </c>
      <c r="J730" s="159"/>
      <c r="K730" s="172"/>
      <c r="L730" s="154"/>
      <c r="M730" s="160"/>
    </row>
    <row r="731" spans="2:13" ht="15" hidden="1" customHeight="1">
      <c r="B731" s="156"/>
      <c r="C731" s="176"/>
      <c r="D731" s="147" t="e">
        <f>+VLOOKUP(C731,AREAS!$A$1:$B$13,2,0)</f>
        <v>#N/A</v>
      </c>
      <c r="E731" s="157"/>
      <c r="F731" s="161"/>
      <c r="G731" s="155"/>
      <c r="H731" s="155"/>
      <c r="I731" s="169">
        <f t="shared" si="8"/>
        <v>0</v>
      </c>
      <c r="J731" s="159"/>
      <c r="K731" s="172"/>
      <c r="L731" s="154"/>
      <c r="M731" s="160"/>
    </row>
    <row r="732" spans="2:13" ht="15" hidden="1" customHeight="1">
      <c r="B732" s="156"/>
      <c r="C732" s="176"/>
      <c r="D732" s="147" t="e">
        <f>+VLOOKUP(C732,AREAS!$A$1:$B$13,2,0)</f>
        <v>#N/A</v>
      </c>
      <c r="E732" s="157"/>
      <c r="F732" s="161"/>
      <c r="G732" s="155"/>
      <c r="H732" s="155"/>
      <c r="I732" s="169">
        <f t="shared" si="8"/>
        <v>0</v>
      </c>
      <c r="J732" s="159"/>
      <c r="K732" s="172"/>
      <c r="L732" s="154"/>
      <c r="M732" s="160"/>
    </row>
    <row r="733" spans="2:13" ht="15" hidden="1" customHeight="1">
      <c r="B733" s="156"/>
      <c r="C733" s="176"/>
      <c r="D733" s="147" t="e">
        <f>+VLOOKUP(C733,AREAS!$A$1:$B$13,2,0)</f>
        <v>#N/A</v>
      </c>
      <c r="E733" s="157"/>
      <c r="F733" s="161"/>
      <c r="G733" s="155"/>
      <c r="H733" s="155"/>
      <c r="I733" s="169">
        <f t="shared" si="8"/>
        <v>0</v>
      </c>
      <c r="J733" s="159"/>
      <c r="K733" s="172"/>
      <c r="L733" s="154"/>
      <c r="M733" s="160"/>
    </row>
    <row r="734" spans="2:13" ht="15" hidden="1" customHeight="1">
      <c r="B734" s="156"/>
      <c r="C734" s="176"/>
      <c r="D734" s="147" t="e">
        <f>+VLOOKUP(C734,AREAS!$A$1:$B$13,2,0)</f>
        <v>#N/A</v>
      </c>
      <c r="E734" s="157"/>
      <c r="F734" s="161"/>
      <c r="G734" s="155"/>
      <c r="H734" s="155"/>
      <c r="I734" s="169">
        <f t="shared" si="8"/>
        <v>0</v>
      </c>
      <c r="J734" s="159"/>
      <c r="K734" s="172"/>
      <c r="L734" s="154"/>
      <c r="M734" s="160"/>
    </row>
    <row r="735" spans="2:13" ht="15" hidden="1" customHeight="1">
      <c r="B735" s="156"/>
      <c r="C735" s="176"/>
      <c r="D735" s="147" t="e">
        <f>+VLOOKUP(C735,AREAS!$A$1:$B$13,2,0)</f>
        <v>#N/A</v>
      </c>
      <c r="E735" s="157"/>
      <c r="F735" s="161"/>
      <c r="G735" s="155"/>
      <c r="H735" s="155"/>
      <c r="I735" s="169">
        <f t="shared" si="8"/>
        <v>0</v>
      </c>
      <c r="J735" s="159"/>
      <c r="K735" s="172"/>
      <c r="L735" s="154"/>
      <c r="M735" s="160"/>
    </row>
    <row r="736" spans="2:13" ht="15" hidden="1" customHeight="1">
      <c r="B736" s="156"/>
      <c r="C736" s="176"/>
      <c r="D736" s="147" t="e">
        <f>+VLOOKUP(C736,AREAS!$A$1:$B$13,2,0)</f>
        <v>#N/A</v>
      </c>
      <c r="E736" s="157"/>
      <c r="F736" s="161"/>
      <c r="G736" s="155"/>
      <c r="H736" s="155"/>
      <c r="I736" s="169">
        <f t="shared" si="8"/>
        <v>0</v>
      </c>
      <c r="J736" s="159"/>
      <c r="K736" s="172"/>
      <c r="L736" s="154"/>
      <c r="M736" s="160"/>
    </row>
    <row r="737" spans="2:13" ht="15" hidden="1" customHeight="1">
      <c r="B737" s="156"/>
      <c r="C737" s="176"/>
      <c r="D737" s="147" t="e">
        <f>+VLOOKUP(C737,AREAS!$A$1:$B$13,2,0)</f>
        <v>#N/A</v>
      </c>
      <c r="E737" s="157"/>
      <c r="F737" s="161"/>
      <c r="G737" s="155"/>
      <c r="H737" s="155"/>
      <c r="I737" s="169">
        <f t="shared" si="8"/>
        <v>0</v>
      </c>
      <c r="J737" s="159"/>
      <c r="K737" s="172"/>
      <c r="L737" s="154"/>
      <c r="M737" s="160"/>
    </row>
    <row r="738" spans="2:13" ht="15" hidden="1" customHeight="1">
      <c r="B738" s="156"/>
      <c r="C738" s="176"/>
      <c r="D738" s="147" t="e">
        <f>+VLOOKUP(C738,AREAS!$A$1:$B$13,2,0)</f>
        <v>#N/A</v>
      </c>
      <c r="E738" s="157"/>
      <c r="F738" s="161"/>
      <c r="G738" s="155"/>
      <c r="H738" s="155"/>
      <c r="I738" s="169">
        <f t="shared" si="8"/>
        <v>0</v>
      </c>
      <c r="J738" s="159"/>
      <c r="K738" s="172"/>
      <c r="L738" s="154"/>
      <c r="M738" s="160"/>
    </row>
    <row r="739" spans="2:13" ht="15" hidden="1" customHeight="1">
      <c r="B739" s="156"/>
      <c r="C739" s="176"/>
      <c r="D739" s="147" t="e">
        <f>+VLOOKUP(C739,AREAS!$A$1:$B$13,2,0)</f>
        <v>#N/A</v>
      </c>
      <c r="E739" s="157"/>
      <c r="F739" s="161"/>
      <c r="G739" s="155"/>
      <c r="H739" s="155"/>
      <c r="I739" s="169">
        <f t="shared" si="8"/>
        <v>0</v>
      </c>
      <c r="J739" s="159"/>
      <c r="K739" s="172"/>
      <c r="L739" s="154"/>
      <c r="M739" s="160"/>
    </row>
    <row r="740" spans="2:13" ht="15" hidden="1" customHeight="1">
      <c r="B740" s="156"/>
      <c r="C740" s="176"/>
      <c r="D740" s="147" t="e">
        <f>+VLOOKUP(C740,AREAS!$A$1:$B$13,2,0)</f>
        <v>#N/A</v>
      </c>
      <c r="E740" s="157"/>
      <c r="F740" s="161"/>
      <c r="G740" s="155"/>
      <c r="H740" s="155"/>
      <c r="I740" s="169">
        <f t="shared" si="8"/>
        <v>0</v>
      </c>
      <c r="J740" s="159"/>
      <c r="K740" s="172"/>
      <c r="L740" s="154"/>
      <c r="M740" s="160"/>
    </row>
    <row r="741" spans="2:13" ht="15" hidden="1" customHeight="1">
      <c r="B741" s="156"/>
      <c r="C741" s="176"/>
      <c r="D741" s="147" t="e">
        <f>+VLOOKUP(C741,AREAS!$A$1:$B$13,2,0)</f>
        <v>#N/A</v>
      </c>
      <c r="E741" s="157"/>
      <c r="F741" s="161"/>
      <c r="G741" s="155"/>
      <c r="H741" s="155"/>
      <c r="I741" s="169">
        <f t="shared" si="8"/>
        <v>0</v>
      </c>
      <c r="J741" s="159"/>
      <c r="K741" s="172"/>
      <c r="L741" s="154"/>
      <c r="M741" s="160"/>
    </row>
    <row r="742" spans="2:13" ht="15" hidden="1" customHeight="1">
      <c r="B742" s="156"/>
      <c r="C742" s="176"/>
      <c r="D742" s="147" t="e">
        <f>+VLOOKUP(C742,AREAS!$A$1:$B$13,2,0)</f>
        <v>#N/A</v>
      </c>
      <c r="E742" s="157"/>
      <c r="F742" s="161"/>
      <c r="G742" s="155"/>
      <c r="H742" s="155"/>
      <c r="I742" s="169">
        <f t="shared" si="8"/>
        <v>0</v>
      </c>
      <c r="J742" s="159"/>
      <c r="K742" s="172"/>
      <c r="L742" s="154"/>
      <c r="M742" s="160"/>
    </row>
    <row r="743" spans="2:13" ht="15" hidden="1" customHeight="1">
      <c r="B743" s="156"/>
      <c r="C743" s="176"/>
      <c r="D743" s="147" t="e">
        <f>+VLOOKUP(C743,AREAS!$A$1:$B$13,2,0)</f>
        <v>#N/A</v>
      </c>
      <c r="E743" s="157"/>
      <c r="F743" s="161"/>
      <c r="G743" s="155"/>
      <c r="H743" s="155"/>
      <c r="I743" s="169">
        <f t="shared" si="8"/>
        <v>0</v>
      </c>
      <c r="J743" s="159"/>
      <c r="K743" s="172"/>
      <c r="L743" s="154"/>
      <c r="M743" s="160"/>
    </row>
    <row r="744" spans="2:13" ht="15" hidden="1" customHeight="1">
      <c r="B744" s="156"/>
      <c r="C744" s="176"/>
      <c r="D744" s="147" t="e">
        <f>+VLOOKUP(C744,AREAS!$A$1:$B$13,2,0)</f>
        <v>#N/A</v>
      </c>
      <c r="E744" s="157"/>
      <c r="F744" s="161"/>
      <c r="G744" s="155"/>
      <c r="H744" s="155"/>
      <c r="I744" s="169">
        <f t="shared" si="8"/>
        <v>0</v>
      </c>
      <c r="J744" s="159"/>
      <c r="K744" s="172"/>
      <c r="L744" s="154"/>
      <c r="M744" s="160"/>
    </row>
    <row r="745" spans="2:13" ht="15" hidden="1" customHeight="1">
      <c r="B745" s="156"/>
      <c r="C745" s="176"/>
      <c r="D745" s="147" t="e">
        <f>+VLOOKUP(C745,AREAS!$A$1:$B$13,2,0)</f>
        <v>#N/A</v>
      </c>
      <c r="E745" s="157"/>
      <c r="F745" s="161"/>
      <c r="G745" s="155"/>
      <c r="H745" s="155"/>
      <c r="I745" s="169">
        <f t="shared" si="8"/>
        <v>0</v>
      </c>
      <c r="J745" s="159"/>
      <c r="K745" s="172"/>
      <c r="L745" s="154"/>
      <c r="M745" s="160"/>
    </row>
    <row r="746" spans="2:13" ht="15" hidden="1" customHeight="1">
      <c r="B746" s="156"/>
      <c r="C746" s="176"/>
      <c r="D746" s="147" t="e">
        <f>+VLOOKUP(C746,AREAS!$A$1:$B$13,2,0)</f>
        <v>#N/A</v>
      </c>
      <c r="E746" s="157"/>
      <c r="F746" s="161"/>
      <c r="G746" s="155"/>
      <c r="H746" s="155"/>
      <c r="I746" s="169">
        <f t="shared" si="8"/>
        <v>0</v>
      </c>
      <c r="J746" s="159"/>
      <c r="K746" s="172"/>
      <c r="L746" s="154"/>
      <c r="M746" s="160"/>
    </row>
    <row r="747" spans="2:13" ht="15" hidden="1" customHeight="1">
      <c r="B747" s="156"/>
      <c r="C747" s="176"/>
      <c r="D747" s="147" t="e">
        <f>+VLOOKUP(C747,AREAS!$A$1:$B$13,2,0)</f>
        <v>#N/A</v>
      </c>
      <c r="E747" s="157"/>
      <c r="F747" s="161"/>
      <c r="G747" s="155"/>
      <c r="H747" s="155"/>
      <c r="I747" s="169">
        <f t="shared" si="8"/>
        <v>0</v>
      </c>
      <c r="J747" s="159"/>
      <c r="K747" s="172"/>
      <c r="L747" s="154"/>
      <c r="M747" s="160"/>
    </row>
    <row r="748" spans="2:13" ht="15" hidden="1" customHeight="1">
      <c r="B748" s="156"/>
      <c r="C748" s="176"/>
      <c r="D748" s="147" t="e">
        <f>+VLOOKUP(C748,AREAS!$A$1:$B$13,2,0)</f>
        <v>#N/A</v>
      </c>
      <c r="E748" s="157"/>
      <c r="F748" s="161"/>
      <c r="G748" s="155"/>
      <c r="H748" s="155"/>
      <c r="I748" s="169">
        <f t="shared" si="8"/>
        <v>0</v>
      </c>
      <c r="J748" s="159"/>
      <c r="K748" s="172"/>
      <c r="L748" s="154"/>
      <c r="M748" s="160"/>
    </row>
    <row r="749" spans="2:13" ht="15" hidden="1" customHeight="1">
      <c r="B749" s="156"/>
      <c r="C749" s="176"/>
      <c r="D749" s="147" t="e">
        <f>+VLOOKUP(C749,AREAS!$A$1:$B$13,2,0)</f>
        <v>#N/A</v>
      </c>
      <c r="E749" s="157"/>
      <c r="F749" s="161"/>
      <c r="G749" s="155"/>
      <c r="H749" s="155"/>
      <c r="I749" s="169">
        <f t="shared" si="8"/>
        <v>0</v>
      </c>
      <c r="J749" s="159"/>
      <c r="K749" s="172"/>
      <c r="L749" s="154"/>
      <c r="M749" s="160"/>
    </row>
    <row r="750" spans="2:13" ht="15" hidden="1" customHeight="1">
      <c r="B750" s="156"/>
      <c r="C750" s="176"/>
      <c r="D750" s="147" t="e">
        <f>+VLOOKUP(C750,AREAS!$A$1:$B$13,2,0)</f>
        <v>#N/A</v>
      </c>
      <c r="E750" s="157"/>
      <c r="F750" s="161"/>
      <c r="G750" s="155"/>
      <c r="H750" s="155"/>
      <c r="I750" s="169">
        <f t="shared" si="8"/>
        <v>0</v>
      </c>
      <c r="J750" s="159"/>
      <c r="K750" s="172"/>
      <c r="L750" s="154"/>
      <c r="M750" s="160"/>
    </row>
    <row r="751" spans="2:13" ht="15" hidden="1" customHeight="1">
      <c r="B751" s="156"/>
      <c r="C751" s="176"/>
      <c r="D751" s="147" t="e">
        <f>+VLOOKUP(C751,AREAS!$A$1:$B$13,2,0)</f>
        <v>#N/A</v>
      </c>
      <c r="E751" s="157"/>
      <c r="F751" s="161"/>
      <c r="G751" s="155"/>
      <c r="H751" s="155"/>
      <c r="I751" s="169">
        <f t="shared" si="8"/>
        <v>0</v>
      </c>
      <c r="J751" s="159"/>
      <c r="K751" s="172"/>
      <c r="L751" s="154"/>
      <c r="M751" s="160"/>
    </row>
    <row r="752" spans="2:13" ht="15" hidden="1" customHeight="1">
      <c r="B752" s="156"/>
      <c r="C752" s="176"/>
      <c r="D752" s="147" t="e">
        <f>+VLOOKUP(C752,AREAS!$A$1:$B$13,2,0)</f>
        <v>#N/A</v>
      </c>
      <c r="E752" s="157"/>
      <c r="F752" s="161"/>
      <c r="G752" s="155"/>
      <c r="H752" s="155"/>
      <c r="I752" s="169">
        <f t="shared" si="8"/>
        <v>0</v>
      </c>
      <c r="J752" s="159"/>
      <c r="K752" s="172"/>
      <c r="L752" s="154"/>
      <c r="M752" s="160"/>
    </row>
    <row r="753" spans="2:13" ht="15" hidden="1" customHeight="1">
      <c r="B753" s="156"/>
      <c r="C753" s="176"/>
      <c r="D753" s="147" t="e">
        <f>+VLOOKUP(C753,AREAS!$A$1:$B$13,2,0)</f>
        <v>#N/A</v>
      </c>
      <c r="E753" s="157"/>
      <c r="F753" s="161"/>
      <c r="G753" s="155"/>
      <c r="H753" s="155"/>
      <c r="I753" s="169">
        <f t="shared" si="8"/>
        <v>0</v>
      </c>
      <c r="J753" s="159"/>
      <c r="K753" s="172"/>
      <c r="L753" s="154"/>
      <c r="M753" s="160"/>
    </row>
    <row r="754" spans="2:13" ht="15" hidden="1" customHeight="1">
      <c r="B754" s="156"/>
      <c r="C754" s="176"/>
      <c r="D754" s="147" t="e">
        <f>+VLOOKUP(C754,AREAS!$A$1:$B$13,2,0)</f>
        <v>#N/A</v>
      </c>
      <c r="E754" s="157"/>
      <c r="F754" s="161"/>
      <c r="G754" s="155"/>
      <c r="H754" s="155"/>
      <c r="I754" s="169">
        <f t="shared" si="8"/>
        <v>0</v>
      </c>
      <c r="J754" s="159"/>
      <c r="K754" s="172"/>
      <c r="L754" s="154"/>
      <c r="M754" s="160"/>
    </row>
    <row r="755" spans="2:13" ht="15" hidden="1" customHeight="1">
      <c r="B755" s="156"/>
      <c r="C755" s="176"/>
      <c r="D755" s="147" t="e">
        <f>+VLOOKUP(C755,AREAS!$A$1:$B$13,2,0)</f>
        <v>#N/A</v>
      </c>
      <c r="E755" s="157"/>
      <c r="F755" s="161"/>
      <c r="G755" s="155"/>
      <c r="H755" s="155"/>
      <c r="I755" s="169">
        <f t="shared" si="8"/>
        <v>0</v>
      </c>
      <c r="J755" s="159"/>
      <c r="K755" s="172"/>
      <c r="L755" s="154"/>
      <c r="M755" s="160"/>
    </row>
    <row r="756" spans="2:13" ht="15" hidden="1" customHeight="1">
      <c r="B756" s="156"/>
      <c r="C756" s="176"/>
      <c r="D756" s="147" t="e">
        <f>+VLOOKUP(C756,AREAS!$A$1:$B$13,2,0)</f>
        <v>#N/A</v>
      </c>
      <c r="E756" s="157"/>
      <c r="F756" s="161"/>
      <c r="G756" s="155"/>
      <c r="H756" s="155"/>
      <c r="I756" s="169">
        <f t="shared" si="8"/>
        <v>0</v>
      </c>
      <c r="J756" s="159"/>
      <c r="K756" s="172"/>
      <c r="L756" s="154"/>
      <c r="M756" s="160"/>
    </row>
    <row r="757" spans="2:13" ht="15" hidden="1" customHeight="1">
      <c r="B757" s="156"/>
      <c r="C757" s="176"/>
      <c r="D757" s="147" t="e">
        <f>+VLOOKUP(C757,AREAS!$A$1:$B$13,2,0)</f>
        <v>#N/A</v>
      </c>
      <c r="E757" s="157"/>
      <c r="F757" s="161"/>
      <c r="G757" s="155"/>
      <c r="H757" s="155"/>
      <c r="I757" s="169">
        <f t="shared" ref="I757:I820" si="9">+I756+G757-H757</f>
        <v>0</v>
      </c>
      <c r="J757" s="159"/>
      <c r="K757" s="172"/>
      <c r="L757" s="154"/>
      <c r="M757" s="160"/>
    </row>
    <row r="758" spans="2:13" ht="15" hidden="1" customHeight="1">
      <c r="B758" s="156"/>
      <c r="C758" s="176"/>
      <c r="D758" s="147" t="e">
        <f>+VLOOKUP(C758,AREAS!$A$1:$B$13,2,0)</f>
        <v>#N/A</v>
      </c>
      <c r="E758" s="157"/>
      <c r="F758" s="161"/>
      <c r="G758" s="155"/>
      <c r="H758" s="155"/>
      <c r="I758" s="169">
        <f t="shared" si="9"/>
        <v>0</v>
      </c>
      <c r="J758" s="159"/>
      <c r="K758" s="172"/>
      <c r="L758" s="154"/>
      <c r="M758" s="160"/>
    </row>
    <row r="759" spans="2:13" ht="15" hidden="1" customHeight="1">
      <c r="B759" s="156"/>
      <c r="C759" s="176"/>
      <c r="D759" s="147" t="e">
        <f>+VLOOKUP(C759,AREAS!$A$1:$B$13,2,0)</f>
        <v>#N/A</v>
      </c>
      <c r="E759" s="157"/>
      <c r="F759" s="161"/>
      <c r="G759" s="155"/>
      <c r="H759" s="155"/>
      <c r="I759" s="169">
        <f t="shared" si="9"/>
        <v>0</v>
      </c>
      <c r="J759" s="159"/>
      <c r="K759" s="172"/>
      <c r="L759" s="154"/>
      <c r="M759" s="160"/>
    </row>
    <row r="760" spans="2:13" ht="15" hidden="1" customHeight="1">
      <c r="B760" s="156"/>
      <c r="C760" s="176"/>
      <c r="D760" s="147" t="e">
        <f>+VLOOKUP(C760,AREAS!$A$1:$B$13,2,0)</f>
        <v>#N/A</v>
      </c>
      <c r="E760" s="157"/>
      <c r="F760" s="161"/>
      <c r="G760" s="155"/>
      <c r="H760" s="155"/>
      <c r="I760" s="169">
        <f t="shared" si="9"/>
        <v>0</v>
      </c>
      <c r="J760" s="159"/>
      <c r="K760" s="172"/>
      <c r="L760" s="154"/>
      <c r="M760" s="160"/>
    </row>
    <row r="761" spans="2:13" ht="15" hidden="1" customHeight="1">
      <c r="B761" s="156"/>
      <c r="C761" s="176"/>
      <c r="D761" s="147" t="e">
        <f>+VLOOKUP(C761,AREAS!$A$1:$B$13,2,0)</f>
        <v>#N/A</v>
      </c>
      <c r="E761" s="157"/>
      <c r="F761" s="161"/>
      <c r="G761" s="155"/>
      <c r="H761" s="155"/>
      <c r="I761" s="169">
        <f t="shared" si="9"/>
        <v>0</v>
      </c>
      <c r="J761" s="159"/>
      <c r="K761" s="172"/>
      <c r="L761" s="154"/>
      <c r="M761" s="160"/>
    </row>
    <row r="762" spans="2:13" ht="15" hidden="1" customHeight="1">
      <c r="B762" s="156"/>
      <c r="C762" s="176"/>
      <c r="D762" s="147" t="e">
        <f>+VLOOKUP(C762,AREAS!$A$1:$B$13,2,0)</f>
        <v>#N/A</v>
      </c>
      <c r="E762" s="157"/>
      <c r="F762" s="161"/>
      <c r="G762" s="155"/>
      <c r="H762" s="155"/>
      <c r="I762" s="169">
        <f t="shared" si="9"/>
        <v>0</v>
      </c>
      <c r="J762" s="159"/>
      <c r="K762" s="172"/>
      <c r="L762" s="154"/>
      <c r="M762" s="160"/>
    </row>
    <row r="763" spans="2:13" ht="15" hidden="1" customHeight="1">
      <c r="B763" s="156"/>
      <c r="C763" s="176"/>
      <c r="D763" s="147" t="e">
        <f>+VLOOKUP(C763,AREAS!$A$1:$B$13,2,0)</f>
        <v>#N/A</v>
      </c>
      <c r="E763" s="157"/>
      <c r="F763" s="161"/>
      <c r="G763" s="155"/>
      <c r="H763" s="155"/>
      <c r="I763" s="169">
        <f t="shared" si="9"/>
        <v>0</v>
      </c>
      <c r="J763" s="159"/>
      <c r="K763" s="172"/>
      <c r="L763" s="154"/>
      <c r="M763" s="160"/>
    </row>
    <row r="764" spans="2:13" ht="15" hidden="1" customHeight="1">
      <c r="B764" s="156"/>
      <c r="C764" s="176"/>
      <c r="D764" s="147" t="e">
        <f>+VLOOKUP(C764,AREAS!$A$1:$B$13,2,0)</f>
        <v>#N/A</v>
      </c>
      <c r="E764" s="157"/>
      <c r="F764" s="161"/>
      <c r="G764" s="155"/>
      <c r="H764" s="155"/>
      <c r="I764" s="169">
        <f t="shared" si="9"/>
        <v>0</v>
      </c>
      <c r="J764" s="159"/>
      <c r="K764" s="172"/>
      <c r="L764" s="154"/>
      <c r="M764" s="160"/>
    </row>
    <row r="765" spans="2:13" ht="15" hidden="1" customHeight="1">
      <c r="B765" s="156"/>
      <c r="C765" s="176"/>
      <c r="D765" s="147" t="e">
        <f>+VLOOKUP(C765,AREAS!$A$1:$B$13,2,0)</f>
        <v>#N/A</v>
      </c>
      <c r="E765" s="157"/>
      <c r="F765" s="161"/>
      <c r="G765" s="155"/>
      <c r="H765" s="155"/>
      <c r="I765" s="169">
        <f t="shared" si="9"/>
        <v>0</v>
      </c>
      <c r="J765" s="159"/>
      <c r="K765" s="172"/>
      <c r="L765" s="154"/>
      <c r="M765" s="160"/>
    </row>
    <row r="766" spans="2:13" ht="15" hidden="1" customHeight="1">
      <c r="B766" s="156"/>
      <c r="C766" s="176"/>
      <c r="D766" s="147" t="e">
        <f>+VLOOKUP(C766,AREAS!$A$1:$B$13,2,0)</f>
        <v>#N/A</v>
      </c>
      <c r="E766" s="157"/>
      <c r="F766" s="161"/>
      <c r="G766" s="155"/>
      <c r="H766" s="155"/>
      <c r="I766" s="169">
        <f t="shared" si="9"/>
        <v>0</v>
      </c>
      <c r="J766" s="159"/>
      <c r="K766" s="172"/>
      <c r="L766" s="154"/>
      <c r="M766" s="160"/>
    </row>
    <row r="767" spans="2:13" ht="15" hidden="1" customHeight="1">
      <c r="B767" s="156"/>
      <c r="C767" s="176"/>
      <c r="D767" s="147" t="e">
        <f>+VLOOKUP(C767,AREAS!$A$1:$B$13,2,0)</f>
        <v>#N/A</v>
      </c>
      <c r="E767" s="157"/>
      <c r="F767" s="161"/>
      <c r="G767" s="155"/>
      <c r="H767" s="155"/>
      <c r="I767" s="169">
        <f t="shared" si="9"/>
        <v>0</v>
      </c>
      <c r="J767" s="159"/>
      <c r="K767" s="172"/>
      <c r="L767" s="154"/>
      <c r="M767" s="160"/>
    </row>
    <row r="768" spans="2:13" ht="15" hidden="1" customHeight="1">
      <c r="B768" s="156"/>
      <c r="C768" s="176"/>
      <c r="D768" s="147" t="e">
        <f>+VLOOKUP(C768,AREAS!$A$1:$B$13,2,0)</f>
        <v>#N/A</v>
      </c>
      <c r="E768" s="157"/>
      <c r="F768" s="161"/>
      <c r="G768" s="155"/>
      <c r="H768" s="155"/>
      <c r="I768" s="169">
        <f t="shared" si="9"/>
        <v>0</v>
      </c>
      <c r="J768" s="159"/>
      <c r="K768" s="172"/>
      <c r="L768" s="154"/>
      <c r="M768" s="160"/>
    </row>
    <row r="769" spans="2:13" ht="15" hidden="1" customHeight="1">
      <c r="B769" s="156"/>
      <c r="C769" s="176"/>
      <c r="D769" s="147" t="e">
        <f>+VLOOKUP(C769,AREAS!$A$1:$B$13,2,0)</f>
        <v>#N/A</v>
      </c>
      <c r="E769" s="157"/>
      <c r="F769" s="161"/>
      <c r="G769" s="155"/>
      <c r="H769" s="155"/>
      <c r="I769" s="169">
        <f t="shared" si="9"/>
        <v>0</v>
      </c>
      <c r="J769" s="159"/>
      <c r="K769" s="172"/>
      <c r="L769" s="154"/>
      <c r="M769" s="160"/>
    </row>
    <row r="770" spans="2:13" ht="15" hidden="1" customHeight="1">
      <c r="B770" s="156"/>
      <c r="C770" s="176"/>
      <c r="D770" s="147" t="e">
        <f>+VLOOKUP(C770,AREAS!$A$1:$B$13,2,0)</f>
        <v>#N/A</v>
      </c>
      <c r="E770" s="157"/>
      <c r="F770" s="161"/>
      <c r="G770" s="155"/>
      <c r="H770" s="155"/>
      <c r="I770" s="169">
        <f t="shared" si="9"/>
        <v>0</v>
      </c>
      <c r="J770" s="159"/>
      <c r="K770" s="172"/>
      <c r="L770" s="154"/>
      <c r="M770" s="160"/>
    </row>
    <row r="771" spans="2:13" ht="15" hidden="1" customHeight="1">
      <c r="B771" s="156"/>
      <c r="C771" s="176"/>
      <c r="D771" s="147" t="e">
        <f>+VLOOKUP(C771,AREAS!$A$1:$B$13,2,0)</f>
        <v>#N/A</v>
      </c>
      <c r="E771" s="157"/>
      <c r="F771" s="161"/>
      <c r="G771" s="155"/>
      <c r="H771" s="155"/>
      <c r="I771" s="169">
        <f t="shared" si="9"/>
        <v>0</v>
      </c>
      <c r="J771" s="159"/>
      <c r="K771" s="172"/>
      <c r="L771" s="154"/>
      <c r="M771" s="160"/>
    </row>
    <row r="772" spans="2:13" ht="15" hidden="1" customHeight="1">
      <c r="B772" s="156"/>
      <c r="C772" s="176"/>
      <c r="D772" s="147" t="e">
        <f>+VLOOKUP(C772,AREAS!$A$1:$B$13,2,0)</f>
        <v>#N/A</v>
      </c>
      <c r="E772" s="157"/>
      <c r="F772" s="161"/>
      <c r="G772" s="155"/>
      <c r="H772" s="155"/>
      <c r="I772" s="169">
        <f t="shared" si="9"/>
        <v>0</v>
      </c>
      <c r="J772" s="159"/>
      <c r="K772" s="172"/>
      <c r="L772" s="154"/>
      <c r="M772" s="160"/>
    </row>
    <row r="773" spans="2:13" ht="15" hidden="1" customHeight="1">
      <c r="B773" s="156"/>
      <c r="C773" s="176"/>
      <c r="D773" s="147" t="e">
        <f>+VLOOKUP(C773,AREAS!$A$1:$B$13,2,0)</f>
        <v>#N/A</v>
      </c>
      <c r="E773" s="157"/>
      <c r="F773" s="161"/>
      <c r="G773" s="155"/>
      <c r="H773" s="155"/>
      <c r="I773" s="169">
        <f t="shared" si="9"/>
        <v>0</v>
      </c>
      <c r="J773" s="159"/>
      <c r="K773" s="172"/>
      <c r="L773" s="154"/>
      <c r="M773" s="160"/>
    </row>
    <row r="774" spans="2:13" ht="15" hidden="1" customHeight="1">
      <c r="B774" s="156"/>
      <c r="C774" s="176"/>
      <c r="D774" s="147" t="e">
        <f>+VLOOKUP(C774,AREAS!$A$1:$B$13,2,0)</f>
        <v>#N/A</v>
      </c>
      <c r="E774" s="157"/>
      <c r="F774" s="161"/>
      <c r="G774" s="155"/>
      <c r="H774" s="155"/>
      <c r="I774" s="169">
        <f t="shared" si="9"/>
        <v>0</v>
      </c>
      <c r="J774" s="159"/>
      <c r="K774" s="172"/>
      <c r="L774" s="154"/>
      <c r="M774" s="160"/>
    </row>
    <row r="775" spans="2:13" ht="15" hidden="1" customHeight="1">
      <c r="B775" s="156"/>
      <c r="C775" s="176"/>
      <c r="D775" s="147" t="e">
        <f>+VLOOKUP(C775,AREAS!$A$1:$B$13,2,0)</f>
        <v>#N/A</v>
      </c>
      <c r="E775" s="157"/>
      <c r="F775" s="161"/>
      <c r="G775" s="155"/>
      <c r="H775" s="155"/>
      <c r="I775" s="169">
        <f t="shared" si="9"/>
        <v>0</v>
      </c>
      <c r="J775" s="159"/>
      <c r="K775" s="172"/>
      <c r="L775" s="154"/>
      <c r="M775" s="160"/>
    </row>
    <row r="776" spans="2:13" ht="15" hidden="1" customHeight="1">
      <c r="B776" s="156"/>
      <c r="C776" s="176"/>
      <c r="D776" s="147" t="e">
        <f>+VLOOKUP(C776,AREAS!$A$1:$B$13,2,0)</f>
        <v>#N/A</v>
      </c>
      <c r="E776" s="157"/>
      <c r="F776" s="161"/>
      <c r="G776" s="155"/>
      <c r="H776" s="155"/>
      <c r="I776" s="169">
        <f t="shared" si="9"/>
        <v>0</v>
      </c>
      <c r="J776" s="159"/>
      <c r="K776" s="172"/>
      <c r="L776" s="154"/>
      <c r="M776" s="160"/>
    </row>
    <row r="777" spans="2:13" ht="15" hidden="1" customHeight="1">
      <c r="B777" s="156"/>
      <c r="C777" s="176"/>
      <c r="D777" s="147" t="e">
        <f>+VLOOKUP(C777,AREAS!$A$1:$B$13,2,0)</f>
        <v>#N/A</v>
      </c>
      <c r="E777" s="157"/>
      <c r="F777" s="161"/>
      <c r="G777" s="155"/>
      <c r="H777" s="155"/>
      <c r="I777" s="169">
        <f t="shared" si="9"/>
        <v>0</v>
      </c>
      <c r="J777" s="159"/>
      <c r="K777" s="172"/>
      <c r="L777" s="154"/>
      <c r="M777" s="160"/>
    </row>
    <row r="778" spans="2:13" ht="15" hidden="1" customHeight="1">
      <c r="B778" s="156"/>
      <c r="C778" s="176"/>
      <c r="D778" s="147" t="e">
        <f>+VLOOKUP(C778,AREAS!$A$1:$B$13,2,0)</f>
        <v>#N/A</v>
      </c>
      <c r="E778" s="157"/>
      <c r="F778" s="161"/>
      <c r="G778" s="155"/>
      <c r="H778" s="155"/>
      <c r="I778" s="169">
        <f t="shared" si="9"/>
        <v>0</v>
      </c>
      <c r="J778" s="159"/>
      <c r="K778" s="172"/>
      <c r="L778" s="154"/>
      <c r="M778" s="160"/>
    </row>
    <row r="779" spans="2:13" ht="15" hidden="1" customHeight="1">
      <c r="B779" s="156"/>
      <c r="C779" s="176"/>
      <c r="D779" s="147" t="e">
        <f>+VLOOKUP(C779,AREAS!$A$1:$B$13,2,0)</f>
        <v>#N/A</v>
      </c>
      <c r="E779" s="157"/>
      <c r="F779" s="161"/>
      <c r="G779" s="155"/>
      <c r="H779" s="155"/>
      <c r="I779" s="169">
        <f t="shared" si="9"/>
        <v>0</v>
      </c>
      <c r="J779" s="159"/>
      <c r="K779" s="172"/>
      <c r="L779" s="154"/>
      <c r="M779" s="160"/>
    </row>
    <row r="780" spans="2:13" ht="15" hidden="1" customHeight="1">
      <c r="B780" s="156"/>
      <c r="C780" s="176"/>
      <c r="D780" s="147" t="e">
        <f>+VLOOKUP(C780,AREAS!$A$1:$B$13,2,0)</f>
        <v>#N/A</v>
      </c>
      <c r="E780" s="157"/>
      <c r="F780" s="161"/>
      <c r="G780" s="155"/>
      <c r="H780" s="155"/>
      <c r="I780" s="169">
        <f t="shared" si="9"/>
        <v>0</v>
      </c>
      <c r="J780" s="159"/>
      <c r="K780" s="172"/>
      <c r="L780" s="154"/>
      <c r="M780" s="160"/>
    </row>
    <row r="781" spans="2:13" ht="15" hidden="1" customHeight="1">
      <c r="B781" s="156"/>
      <c r="C781" s="176"/>
      <c r="D781" s="147" t="e">
        <f>+VLOOKUP(C781,AREAS!$A$1:$B$13,2,0)</f>
        <v>#N/A</v>
      </c>
      <c r="E781" s="157"/>
      <c r="F781" s="161"/>
      <c r="G781" s="155"/>
      <c r="H781" s="155"/>
      <c r="I781" s="169">
        <f t="shared" si="9"/>
        <v>0</v>
      </c>
      <c r="J781" s="159"/>
      <c r="K781" s="172"/>
      <c r="L781" s="154"/>
      <c r="M781" s="160"/>
    </row>
    <row r="782" spans="2:13" ht="15" hidden="1" customHeight="1">
      <c r="B782" s="156"/>
      <c r="C782" s="176"/>
      <c r="D782" s="147" t="e">
        <f>+VLOOKUP(C782,AREAS!$A$1:$B$13,2,0)</f>
        <v>#N/A</v>
      </c>
      <c r="E782" s="157"/>
      <c r="F782" s="161"/>
      <c r="G782" s="155"/>
      <c r="H782" s="155"/>
      <c r="I782" s="169">
        <f t="shared" si="9"/>
        <v>0</v>
      </c>
      <c r="J782" s="159"/>
      <c r="K782" s="172"/>
      <c r="L782" s="154"/>
      <c r="M782" s="160"/>
    </row>
    <row r="783" spans="2:13" ht="15" hidden="1" customHeight="1">
      <c r="B783" s="156"/>
      <c r="C783" s="176"/>
      <c r="D783" s="147" t="e">
        <f>+VLOOKUP(C783,AREAS!$A$1:$B$13,2,0)</f>
        <v>#N/A</v>
      </c>
      <c r="E783" s="157"/>
      <c r="F783" s="161"/>
      <c r="G783" s="155"/>
      <c r="H783" s="155"/>
      <c r="I783" s="169">
        <f t="shared" si="9"/>
        <v>0</v>
      </c>
      <c r="J783" s="159"/>
      <c r="K783" s="172"/>
      <c r="L783" s="154"/>
      <c r="M783" s="160"/>
    </row>
    <row r="784" spans="2:13" ht="15" hidden="1" customHeight="1">
      <c r="B784" s="156"/>
      <c r="C784" s="176"/>
      <c r="D784" s="147" t="e">
        <f>+VLOOKUP(C784,AREAS!$A$1:$B$13,2,0)</f>
        <v>#N/A</v>
      </c>
      <c r="E784" s="157"/>
      <c r="F784" s="161"/>
      <c r="G784" s="155"/>
      <c r="H784" s="155"/>
      <c r="I784" s="169">
        <f t="shared" si="9"/>
        <v>0</v>
      </c>
      <c r="J784" s="159"/>
      <c r="K784" s="172"/>
      <c r="L784" s="154"/>
      <c r="M784" s="160"/>
    </row>
    <row r="785" spans="2:13" ht="15" hidden="1" customHeight="1">
      <c r="B785" s="156"/>
      <c r="C785" s="176"/>
      <c r="D785" s="147" t="e">
        <f>+VLOOKUP(C785,AREAS!$A$1:$B$13,2,0)</f>
        <v>#N/A</v>
      </c>
      <c r="E785" s="157"/>
      <c r="F785" s="161"/>
      <c r="G785" s="155"/>
      <c r="H785" s="155"/>
      <c r="I785" s="169">
        <f t="shared" si="9"/>
        <v>0</v>
      </c>
      <c r="J785" s="159"/>
      <c r="K785" s="172"/>
      <c r="L785" s="154"/>
      <c r="M785" s="160"/>
    </row>
    <row r="786" spans="2:13" ht="15" hidden="1" customHeight="1">
      <c r="B786" s="156"/>
      <c r="C786" s="176"/>
      <c r="D786" s="147" t="e">
        <f>+VLOOKUP(C786,AREAS!$A$1:$B$13,2,0)</f>
        <v>#N/A</v>
      </c>
      <c r="E786" s="157"/>
      <c r="F786" s="161"/>
      <c r="G786" s="155"/>
      <c r="H786" s="155"/>
      <c r="I786" s="169">
        <f t="shared" si="9"/>
        <v>0</v>
      </c>
      <c r="J786" s="159"/>
      <c r="K786" s="172"/>
      <c r="L786" s="154"/>
      <c r="M786" s="160"/>
    </row>
    <row r="787" spans="2:13" ht="15" hidden="1" customHeight="1">
      <c r="B787" s="156"/>
      <c r="C787" s="176"/>
      <c r="D787" s="147" t="e">
        <f>+VLOOKUP(C787,AREAS!$A$1:$B$13,2,0)</f>
        <v>#N/A</v>
      </c>
      <c r="E787" s="157"/>
      <c r="F787" s="161"/>
      <c r="G787" s="155"/>
      <c r="H787" s="155"/>
      <c r="I787" s="169">
        <f t="shared" si="9"/>
        <v>0</v>
      </c>
      <c r="J787" s="159"/>
      <c r="K787" s="172"/>
      <c r="L787" s="154"/>
      <c r="M787" s="160"/>
    </row>
    <row r="788" spans="2:13" ht="15" hidden="1" customHeight="1">
      <c r="B788" s="156"/>
      <c r="C788" s="176"/>
      <c r="D788" s="147" t="e">
        <f>+VLOOKUP(C788,AREAS!$A$1:$B$13,2,0)</f>
        <v>#N/A</v>
      </c>
      <c r="E788" s="157"/>
      <c r="F788" s="161"/>
      <c r="G788" s="155"/>
      <c r="H788" s="155"/>
      <c r="I788" s="169">
        <f t="shared" si="9"/>
        <v>0</v>
      </c>
      <c r="J788" s="159"/>
      <c r="K788" s="172"/>
      <c r="L788" s="154"/>
      <c r="M788" s="160"/>
    </row>
    <row r="789" spans="2:13" ht="15" hidden="1" customHeight="1">
      <c r="B789" s="156"/>
      <c r="C789" s="176"/>
      <c r="D789" s="147" t="e">
        <f>+VLOOKUP(C789,AREAS!$A$1:$B$13,2,0)</f>
        <v>#N/A</v>
      </c>
      <c r="E789" s="157"/>
      <c r="F789" s="161"/>
      <c r="G789" s="155"/>
      <c r="H789" s="155"/>
      <c r="I789" s="169">
        <f t="shared" si="9"/>
        <v>0</v>
      </c>
      <c r="J789" s="159"/>
      <c r="K789" s="172"/>
      <c r="L789" s="154"/>
      <c r="M789" s="160"/>
    </row>
    <row r="790" spans="2:13" ht="15" hidden="1" customHeight="1">
      <c r="B790" s="156"/>
      <c r="C790" s="176"/>
      <c r="D790" s="147" t="e">
        <f>+VLOOKUP(C790,AREAS!$A$1:$B$13,2,0)</f>
        <v>#N/A</v>
      </c>
      <c r="E790" s="157"/>
      <c r="F790" s="161"/>
      <c r="G790" s="155"/>
      <c r="H790" s="155"/>
      <c r="I790" s="169">
        <f t="shared" si="9"/>
        <v>0</v>
      </c>
      <c r="J790" s="159"/>
      <c r="K790" s="172"/>
      <c r="L790" s="154"/>
      <c r="M790" s="160"/>
    </row>
    <row r="791" spans="2:13" ht="15" hidden="1" customHeight="1">
      <c r="B791" s="156"/>
      <c r="C791" s="176"/>
      <c r="D791" s="147" t="e">
        <f>+VLOOKUP(C791,AREAS!$A$1:$B$13,2,0)</f>
        <v>#N/A</v>
      </c>
      <c r="E791" s="157"/>
      <c r="F791" s="161"/>
      <c r="G791" s="155"/>
      <c r="H791" s="155"/>
      <c r="I791" s="169">
        <f t="shared" si="9"/>
        <v>0</v>
      </c>
      <c r="J791" s="159"/>
      <c r="K791" s="172"/>
      <c r="L791" s="154"/>
      <c r="M791" s="160"/>
    </row>
    <row r="792" spans="2:13" ht="15" hidden="1" customHeight="1">
      <c r="B792" s="156"/>
      <c r="C792" s="176"/>
      <c r="D792" s="147" t="e">
        <f>+VLOOKUP(C792,AREAS!$A$1:$B$13,2,0)</f>
        <v>#N/A</v>
      </c>
      <c r="E792" s="157"/>
      <c r="F792" s="161"/>
      <c r="G792" s="155"/>
      <c r="H792" s="155"/>
      <c r="I792" s="169">
        <f t="shared" si="9"/>
        <v>0</v>
      </c>
      <c r="J792" s="159"/>
      <c r="K792" s="172"/>
      <c r="L792" s="154"/>
      <c r="M792" s="160"/>
    </row>
    <row r="793" spans="2:13" ht="15" hidden="1" customHeight="1">
      <c r="B793" s="156"/>
      <c r="C793" s="176"/>
      <c r="D793" s="147" t="e">
        <f>+VLOOKUP(C793,AREAS!$A$1:$B$13,2,0)</f>
        <v>#N/A</v>
      </c>
      <c r="E793" s="157"/>
      <c r="F793" s="161"/>
      <c r="G793" s="155"/>
      <c r="H793" s="155"/>
      <c r="I793" s="169">
        <f t="shared" si="9"/>
        <v>0</v>
      </c>
      <c r="J793" s="159"/>
      <c r="K793" s="172"/>
      <c r="L793" s="154"/>
      <c r="M793" s="160"/>
    </row>
    <row r="794" spans="2:13" ht="15" hidden="1" customHeight="1">
      <c r="B794" s="156"/>
      <c r="C794" s="176"/>
      <c r="D794" s="147" t="e">
        <f>+VLOOKUP(C794,AREAS!$A$1:$B$13,2,0)</f>
        <v>#N/A</v>
      </c>
      <c r="E794" s="157"/>
      <c r="F794" s="161"/>
      <c r="G794" s="155"/>
      <c r="H794" s="155"/>
      <c r="I794" s="169">
        <f t="shared" si="9"/>
        <v>0</v>
      </c>
      <c r="J794" s="159"/>
      <c r="K794" s="172"/>
      <c r="L794" s="154"/>
      <c r="M794" s="160"/>
    </row>
    <row r="795" spans="2:13" ht="15" hidden="1" customHeight="1">
      <c r="B795" s="156"/>
      <c r="C795" s="176"/>
      <c r="D795" s="147" t="e">
        <f>+VLOOKUP(C795,AREAS!$A$1:$B$13,2,0)</f>
        <v>#N/A</v>
      </c>
      <c r="E795" s="157"/>
      <c r="F795" s="161"/>
      <c r="G795" s="155"/>
      <c r="H795" s="155"/>
      <c r="I795" s="169">
        <f t="shared" si="9"/>
        <v>0</v>
      </c>
      <c r="J795" s="159"/>
      <c r="K795" s="172"/>
      <c r="L795" s="154"/>
      <c r="M795" s="160"/>
    </row>
    <row r="796" spans="2:13" ht="15" hidden="1" customHeight="1">
      <c r="B796" s="156"/>
      <c r="C796" s="176"/>
      <c r="D796" s="147" t="e">
        <f>+VLOOKUP(C796,AREAS!$A$1:$B$13,2,0)</f>
        <v>#N/A</v>
      </c>
      <c r="E796" s="157"/>
      <c r="F796" s="161"/>
      <c r="G796" s="155"/>
      <c r="H796" s="155"/>
      <c r="I796" s="169">
        <f t="shared" si="9"/>
        <v>0</v>
      </c>
      <c r="J796" s="159"/>
      <c r="K796" s="172"/>
      <c r="L796" s="154"/>
      <c r="M796" s="160"/>
    </row>
    <row r="797" spans="2:13" ht="15" hidden="1" customHeight="1">
      <c r="B797" s="156"/>
      <c r="C797" s="176"/>
      <c r="D797" s="147" t="e">
        <f>+VLOOKUP(C797,AREAS!$A$1:$B$13,2,0)</f>
        <v>#N/A</v>
      </c>
      <c r="E797" s="157"/>
      <c r="F797" s="161"/>
      <c r="G797" s="155"/>
      <c r="H797" s="155"/>
      <c r="I797" s="169">
        <f t="shared" si="9"/>
        <v>0</v>
      </c>
      <c r="J797" s="159"/>
      <c r="K797" s="172"/>
      <c r="L797" s="154"/>
      <c r="M797" s="160"/>
    </row>
    <row r="798" spans="2:13" ht="15" hidden="1" customHeight="1">
      <c r="B798" s="156"/>
      <c r="C798" s="176"/>
      <c r="D798" s="147" t="e">
        <f>+VLOOKUP(C798,AREAS!$A$1:$B$13,2,0)</f>
        <v>#N/A</v>
      </c>
      <c r="E798" s="157"/>
      <c r="F798" s="161"/>
      <c r="G798" s="155"/>
      <c r="H798" s="155"/>
      <c r="I798" s="169">
        <f t="shared" si="9"/>
        <v>0</v>
      </c>
      <c r="J798" s="159"/>
      <c r="K798" s="172"/>
      <c r="L798" s="154"/>
      <c r="M798" s="160"/>
    </row>
    <row r="799" spans="2:13" ht="15" hidden="1" customHeight="1">
      <c r="B799" s="156"/>
      <c r="C799" s="176"/>
      <c r="D799" s="147" t="e">
        <f>+VLOOKUP(C799,AREAS!$A$1:$B$13,2,0)</f>
        <v>#N/A</v>
      </c>
      <c r="E799" s="157"/>
      <c r="F799" s="161"/>
      <c r="G799" s="155"/>
      <c r="H799" s="155"/>
      <c r="I799" s="169">
        <f t="shared" si="9"/>
        <v>0</v>
      </c>
      <c r="J799" s="159"/>
      <c r="K799" s="172"/>
      <c r="L799" s="154"/>
      <c r="M799" s="160"/>
    </row>
    <row r="800" spans="2:13" ht="15" hidden="1" customHeight="1">
      <c r="B800" s="156"/>
      <c r="C800" s="176"/>
      <c r="D800" s="147" t="e">
        <f>+VLOOKUP(C800,AREAS!$A$1:$B$13,2,0)</f>
        <v>#N/A</v>
      </c>
      <c r="E800" s="157"/>
      <c r="F800" s="161"/>
      <c r="G800" s="155"/>
      <c r="H800" s="155"/>
      <c r="I800" s="169">
        <f t="shared" si="9"/>
        <v>0</v>
      </c>
      <c r="J800" s="159"/>
      <c r="K800" s="172"/>
      <c r="L800" s="154"/>
      <c r="M800" s="160"/>
    </row>
    <row r="801" spans="2:13" ht="15" hidden="1" customHeight="1">
      <c r="B801" s="156"/>
      <c r="C801" s="176"/>
      <c r="D801" s="147" t="e">
        <f>+VLOOKUP(C801,AREAS!$A$1:$B$13,2,0)</f>
        <v>#N/A</v>
      </c>
      <c r="E801" s="157"/>
      <c r="F801" s="161"/>
      <c r="G801" s="155"/>
      <c r="H801" s="155"/>
      <c r="I801" s="169">
        <f t="shared" si="9"/>
        <v>0</v>
      </c>
      <c r="J801" s="159"/>
      <c r="K801" s="172"/>
      <c r="L801" s="154"/>
      <c r="M801" s="160"/>
    </row>
    <row r="802" spans="2:13" ht="15" hidden="1" customHeight="1">
      <c r="B802" s="156"/>
      <c r="C802" s="176"/>
      <c r="D802" s="147" t="e">
        <f>+VLOOKUP(C802,AREAS!$A$1:$B$13,2,0)</f>
        <v>#N/A</v>
      </c>
      <c r="E802" s="157"/>
      <c r="F802" s="161"/>
      <c r="G802" s="155"/>
      <c r="H802" s="155"/>
      <c r="I802" s="169">
        <f t="shared" si="9"/>
        <v>0</v>
      </c>
      <c r="J802" s="159"/>
      <c r="K802" s="172"/>
      <c r="L802" s="154"/>
      <c r="M802" s="160"/>
    </row>
    <row r="803" spans="2:13" ht="15" hidden="1" customHeight="1">
      <c r="B803" s="156"/>
      <c r="C803" s="176"/>
      <c r="D803" s="147" t="e">
        <f>+VLOOKUP(C803,AREAS!$A$1:$B$13,2,0)</f>
        <v>#N/A</v>
      </c>
      <c r="E803" s="157"/>
      <c r="F803" s="161"/>
      <c r="G803" s="155"/>
      <c r="H803" s="155"/>
      <c r="I803" s="169">
        <f t="shared" si="9"/>
        <v>0</v>
      </c>
      <c r="J803" s="159"/>
      <c r="K803" s="172"/>
      <c r="L803" s="154"/>
      <c r="M803" s="160"/>
    </row>
    <row r="804" spans="2:13" ht="15" hidden="1" customHeight="1">
      <c r="B804" s="156"/>
      <c r="C804" s="176"/>
      <c r="D804" s="147" t="e">
        <f>+VLOOKUP(C804,AREAS!$A$1:$B$13,2,0)</f>
        <v>#N/A</v>
      </c>
      <c r="E804" s="157"/>
      <c r="F804" s="161"/>
      <c r="G804" s="155"/>
      <c r="H804" s="155"/>
      <c r="I804" s="169">
        <f t="shared" si="9"/>
        <v>0</v>
      </c>
      <c r="J804" s="159"/>
      <c r="K804" s="172"/>
      <c r="L804" s="154"/>
      <c r="M804" s="160"/>
    </row>
    <row r="805" spans="2:13" ht="15" hidden="1" customHeight="1">
      <c r="B805" s="156"/>
      <c r="C805" s="176"/>
      <c r="D805" s="147" t="e">
        <f>+VLOOKUP(C805,AREAS!$A$1:$B$13,2,0)</f>
        <v>#N/A</v>
      </c>
      <c r="E805" s="157"/>
      <c r="F805" s="161"/>
      <c r="G805" s="155"/>
      <c r="H805" s="155"/>
      <c r="I805" s="169">
        <f t="shared" si="9"/>
        <v>0</v>
      </c>
      <c r="J805" s="159"/>
      <c r="K805" s="172"/>
      <c r="L805" s="154"/>
      <c r="M805" s="160"/>
    </row>
    <row r="806" spans="2:13" ht="15" hidden="1" customHeight="1">
      <c r="B806" s="156"/>
      <c r="C806" s="176"/>
      <c r="D806" s="147" t="e">
        <f>+VLOOKUP(C806,AREAS!$A$1:$B$13,2,0)</f>
        <v>#N/A</v>
      </c>
      <c r="E806" s="157"/>
      <c r="F806" s="161"/>
      <c r="G806" s="155"/>
      <c r="H806" s="155"/>
      <c r="I806" s="169">
        <f t="shared" si="9"/>
        <v>0</v>
      </c>
      <c r="J806" s="159"/>
      <c r="K806" s="172"/>
      <c r="L806" s="154"/>
      <c r="M806" s="160"/>
    </row>
    <row r="807" spans="2:13" ht="15" hidden="1" customHeight="1">
      <c r="B807" s="156"/>
      <c r="C807" s="176"/>
      <c r="D807" s="147" t="e">
        <f>+VLOOKUP(C807,AREAS!$A$1:$B$13,2,0)</f>
        <v>#N/A</v>
      </c>
      <c r="E807" s="157"/>
      <c r="F807" s="161"/>
      <c r="G807" s="155"/>
      <c r="H807" s="155"/>
      <c r="I807" s="169">
        <f t="shared" si="9"/>
        <v>0</v>
      </c>
      <c r="J807" s="159"/>
      <c r="K807" s="172"/>
      <c r="L807" s="154"/>
      <c r="M807" s="160"/>
    </row>
    <row r="808" spans="2:13" ht="15" hidden="1" customHeight="1">
      <c r="B808" s="156"/>
      <c r="C808" s="176"/>
      <c r="D808" s="147" t="e">
        <f>+VLOOKUP(C808,AREAS!$A$1:$B$13,2,0)</f>
        <v>#N/A</v>
      </c>
      <c r="E808" s="157"/>
      <c r="F808" s="161"/>
      <c r="G808" s="155"/>
      <c r="H808" s="155"/>
      <c r="I808" s="169">
        <f t="shared" si="9"/>
        <v>0</v>
      </c>
      <c r="J808" s="159"/>
      <c r="K808" s="172"/>
      <c r="L808" s="154"/>
      <c r="M808" s="160"/>
    </row>
    <row r="809" spans="2:13" ht="15" hidden="1" customHeight="1">
      <c r="B809" s="156"/>
      <c r="C809" s="176"/>
      <c r="D809" s="147" t="e">
        <f>+VLOOKUP(C809,AREAS!$A$1:$B$13,2,0)</f>
        <v>#N/A</v>
      </c>
      <c r="E809" s="157"/>
      <c r="F809" s="161"/>
      <c r="G809" s="155"/>
      <c r="H809" s="155"/>
      <c r="I809" s="169">
        <f t="shared" si="9"/>
        <v>0</v>
      </c>
      <c r="J809" s="159"/>
      <c r="K809" s="172"/>
      <c r="L809" s="154"/>
      <c r="M809" s="160"/>
    </row>
    <row r="810" spans="2:13" ht="15" hidden="1" customHeight="1">
      <c r="B810" s="156"/>
      <c r="C810" s="176"/>
      <c r="D810" s="147" t="e">
        <f>+VLOOKUP(C810,AREAS!$A$1:$B$13,2,0)</f>
        <v>#N/A</v>
      </c>
      <c r="E810" s="157"/>
      <c r="F810" s="161"/>
      <c r="G810" s="155"/>
      <c r="H810" s="155"/>
      <c r="I810" s="169">
        <f t="shared" si="9"/>
        <v>0</v>
      </c>
      <c r="J810" s="159"/>
      <c r="K810" s="172"/>
      <c r="L810" s="154"/>
      <c r="M810" s="160"/>
    </row>
    <row r="811" spans="2:13" ht="15" hidden="1" customHeight="1">
      <c r="B811" s="156"/>
      <c r="C811" s="176"/>
      <c r="D811" s="147" t="e">
        <f>+VLOOKUP(C811,AREAS!$A$1:$B$13,2,0)</f>
        <v>#N/A</v>
      </c>
      <c r="E811" s="157"/>
      <c r="F811" s="161"/>
      <c r="G811" s="155"/>
      <c r="H811" s="155"/>
      <c r="I811" s="169">
        <f t="shared" si="9"/>
        <v>0</v>
      </c>
      <c r="J811" s="159"/>
      <c r="K811" s="172"/>
      <c r="L811" s="154"/>
      <c r="M811" s="160"/>
    </row>
    <row r="812" spans="2:13" ht="15" hidden="1" customHeight="1">
      <c r="B812" s="156"/>
      <c r="C812" s="176"/>
      <c r="D812" s="147" t="e">
        <f>+VLOOKUP(C812,AREAS!$A$1:$B$13,2,0)</f>
        <v>#N/A</v>
      </c>
      <c r="E812" s="157"/>
      <c r="F812" s="161"/>
      <c r="G812" s="155"/>
      <c r="H812" s="155"/>
      <c r="I812" s="169">
        <f t="shared" si="9"/>
        <v>0</v>
      </c>
      <c r="J812" s="159"/>
      <c r="K812" s="172"/>
      <c r="L812" s="154"/>
      <c r="M812" s="160"/>
    </row>
    <row r="813" spans="2:13" ht="15" hidden="1" customHeight="1">
      <c r="B813" s="156"/>
      <c r="C813" s="176"/>
      <c r="D813" s="147" t="e">
        <f>+VLOOKUP(C813,AREAS!$A$1:$B$13,2,0)</f>
        <v>#N/A</v>
      </c>
      <c r="E813" s="157"/>
      <c r="F813" s="161"/>
      <c r="G813" s="155"/>
      <c r="H813" s="155"/>
      <c r="I813" s="169">
        <f t="shared" si="9"/>
        <v>0</v>
      </c>
      <c r="J813" s="159"/>
      <c r="K813" s="172"/>
      <c r="L813" s="154"/>
      <c r="M813" s="160"/>
    </row>
    <row r="814" spans="2:13" ht="15" hidden="1" customHeight="1">
      <c r="B814" s="156"/>
      <c r="C814" s="176"/>
      <c r="D814" s="147" t="e">
        <f>+VLOOKUP(C814,AREAS!$A$1:$B$13,2,0)</f>
        <v>#N/A</v>
      </c>
      <c r="E814" s="157"/>
      <c r="F814" s="161"/>
      <c r="G814" s="155"/>
      <c r="H814" s="155"/>
      <c r="I814" s="169">
        <f t="shared" si="9"/>
        <v>0</v>
      </c>
      <c r="J814" s="159"/>
      <c r="K814" s="172"/>
      <c r="L814" s="154"/>
      <c r="M814" s="160"/>
    </row>
    <row r="815" spans="2:13" ht="15" hidden="1" customHeight="1">
      <c r="B815" s="156"/>
      <c r="C815" s="176"/>
      <c r="D815" s="147" t="e">
        <f>+VLOOKUP(C815,AREAS!$A$1:$B$13,2,0)</f>
        <v>#N/A</v>
      </c>
      <c r="E815" s="157"/>
      <c r="F815" s="161"/>
      <c r="G815" s="155"/>
      <c r="H815" s="155"/>
      <c r="I815" s="169">
        <f t="shared" si="9"/>
        <v>0</v>
      </c>
      <c r="J815" s="159"/>
      <c r="K815" s="172"/>
      <c r="L815" s="154"/>
      <c r="M815" s="160"/>
    </row>
    <row r="816" spans="2:13" ht="15" hidden="1" customHeight="1">
      <c r="B816" s="156"/>
      <c r="C816" s="176"/>
      <c r="D816" s="147" t="e">
        <f>+VLOOKUP(C816,AREAS!$A$1:$B$13,2,0)</f>
        <v>#N/A</v>
      </c>
      <c r="E816" s="157"/>
      <c r="F816" s="161"/>
      <c r="G816" s="155"/>
      <c r="H816" s="155"/>
      <c r="I816" s="169">
        <f t="shared" si="9"/>
        <v>0</v>
      </c>
      <c r="J816" s="159"/>
      <c r="K816" s="172"/>
      <c r="L816" s="154"/>
      <c r="M816" s="160"/>
    </row>
    <row r="817" spans="2:13" ht="15" hidden="1" customHeight="1">
      <c r="B817" s="156"/>
      <c r="C817" s="176"/>
      <c r="D817" s="147" t="e">
        <f>+VLOOKUP(C817,AREAS!$A$1:$B$13,2,0)</f>
        <v>#N/A</v>
      </c>
      <c r="E817" s="157"/>
      <c r="F817" s="161"/>
      <c r="G817" s="155"/>
      <c r="H817" s="155"/>
      <c r="I817" s="169">
        <f t="shared" si="9"/>
        <v>0</v>
      </c>
      <c r="J817" s="159"/>
      <c r="K817" s="172"/>
      <c r="L817" s="154"/>
      <c r="M817" s="160"/>
    </row>
    <row r="818" spans="2:13" ht="15" hidden="1" customHeight="1">
      <c r="B818" s="156"/>
      <c r="C818" s="176"/>
      <c r="D818" s="147" t="e">
        <f>+VLOOKUP(C818,AREAS!$A$1:$B$13,2,0)</f>
        <v>#N/A</v>
      </c>
      <c r="E818" s="157"/>
      <c r="F818" s="161"/>
      <c r="G818" s="155"/>
      <c r="H818" s="155"/>
      <c r="I818" s="169">
        <f t="shared" si="9"/>
        <v>0</v>
      </c>
      <c r="J818" s="159"/>
      <c r="K818" s="172"/>
      <c r="L818" s="154"/>
      <c r="M818" s="160"/>
    </row>
    <row r="819" spans="2:13" ht="15" hidden="1" customHeight="1">
      <c r="B819" s="156"/>
      <c r="C819" s="176"/>
      <c r="D819" s="147" t="e">
        <f>+VLOOKUP(C819,AREAS!$A$1:$B$13,2,0)</f>
        <v>#N/A</v>
      </c>
      <c r="E819" s="157"/>
      <c r="F819" s="161"/>
      <c r="G819" s="155"/>
      <c r="H819" s="155"/>
      <c r="I819" s="169">
        <f t="shared" si="9"/>
        <v>0</v>
      </c>
      <c r="J819" s="159"/>
      <c r="K819" s="172"/>
      <c r="L819" s="154"/>
      <c r="M819" s="160"/>
    </row>
    <row r="820" spans="2:13" ht="15" hidden="1" customHeight="1">
      <c r="B820" s="156"/>
      <c r="C820" s="176"/>
      <c r="D820" s="147" t="e">
        <f>+VLOOKUP(C820,AREAS!$A$1:$B$13,2,0)</f>
        <v>#N/A</v>
      </c>
      <c r="E820" s="157"/>
      <c r="F820" s="161"/>
      <c r="G820" s="155"/>
      <c r="H820" s="155"/>
      <c r="I820" s="169">
        <f t="shared" si="9"/>
        <v>0</v>
      </c>
      <c r="J820" s="159"/>
      <c r="K820" s="172"/>
      <c r="L820" s="154"/>
      <c r="M820" s="160"/>
    </row>
    <row r="821" spans="2:13" ht="15" hidden="1" customHeight="1">
      <c r="B821" s="156"/>
      <c r="C821" s="176"/>
      <c r="D821" s="147" t="e">
        <f>+VLOOKUP(C821,AREAS!$A$1:$B$13,2,0)</f>
        <v>#N/A</v>
      </c>
      <c r="E821" s="157"/>
      <c r="F821" s="161"/>
      <c r="G821" s="155"/>
      <c r="H821" s="155"/>
      <c r="I821" s="169">
        <f t="shared" ref="I821:I884" si="10">+I820+G821-H821</f>
        <v>0</v>
      </c>
      <c r="J821" s="159"/>
      <c r="K821" s="172"/>
      <c r="L821" s="154"/>
      <c r="M821" s="160"/>
    </row>
    <row r="822" spans="2:13" ht="15" hidden="1" customHeight="1">
      <c r="B822" s="156"/>
      <c r="C822" s="176"/>
      <c r="D822" s="147" t="e">
        <f>+VLOOKUP(C822,AREAS!$A$1:$B$13,2,0)</f>
        <v>#N/A</v>
      </c>
      <c r="E822" s="157"/>
      <c r="F822" s="161"/>
      <c r="G822" s="155"/>
      <c r="H822" s="155"/>
      <c r="I822" s="169">
        <f t="shared" si="10"/>
        <v>0</v>
      </c>
      <c r="J822" s="159"/>
      <c r="K822" s="172"/>
      <c r="L822" s="154"/>
      <c r="M822" s="160"/>
    </row>
    <row r="823" spans="2:13" ht="15" hidden="1" customHeight="1">
      <c r="B823" s="156"/>
      <c r="C823" s="176"/>
      <c r="D823" s="147" t="e">
        <f>+VLOOKUP(C823,AREAS!$A$1:$B$13,2,0)</f>
        <v>#N/A</v>
      </c>
      <c r="E823" s="157"/>
      <c r="F823" s="161"/>
      <c r="G823" s="155"/>
      <c r="H823" s="155"/>
      <c r="I823" s="169">
        <f t="shared" si="10"/>
        <v>0</v>
      </c>
      <c r="J823" s="159"/>
      <c r="K823" s="172"/>
      <c r="L823" s="154"/>
      <c r="M823" s="160"/>
    </row>
    <row r="824" spans="2:13" ht="15" hidden="1" customHeight="1">
      <c r="B824" s="156"/>
      <c r="C824" s="176"/>
      <c r="D824" s="147" t="e">
        <f>+VLOOKUP(C824,AREAS!$A$1:$B$13,2,0)</f>
        <v>#N/A</v>
      </c>
      <c r="E824" s="157"/>
      <c r="F824" s="161"/>
      <c r="G824" s="155"/>
      <c r="H824" s="155"/>
      <c r="I824" s="169">
        <f t="shared" si="10"/>
        <v>0</v>
      </c>
      <c r="J824" s="159"/>
      <c r="K824" s="172"/>
      <c r="L824" s="154"/>
      <c r="M824" s="160"/>
    </row>
    <row r="825" spans="2:13" ht="15" hidden="1" customHeight="1">
      <c r="B825" s="156"/>
      <c r="C825" s="176"/>
      <c r="D825" s="147" t="e">
        <f>+VLOOKUP(C825,AREAS!$A$1:$B$13,2,0)</f>
        <v>#N/A</v>
      </c>
      <c r="E825" s="157"/>
      <c r="F825" s="161"/>
      <c r="G825" s="155"/>
      <c r="H825" s="155"/>
      <c r="I825" s="169">
        <f t="shared" si="10"/>
        <v>0</v>
      </c>
      <c r="J825" s="159"/>
      <c r="K825" s="172"/>
      <c r="L825" s="154"/>
      <c r="M825" s="160"/>
    </row>
    <row r="826" spans="2:13" ht="15" hidden="1" customHeight="1">
      <c r="B826" s="156"/>
      <c r="C826" s="176"/>
      <c r="D826" s="147" t="e">
        <f>+VLOOKUP(C826,AREAS!$A$1:$B$13,2,0)</f>
        <v>#N/A</v>
      </c>
      <c r="E826" s="157"/>
      <c r="F826" s="161"/>
      <c r="G826" s="155"/>
      <c r="H826" s="155"/>
      <c r="I826" s="169">
        <f t="shared" si="10"/>
        <v>0</v>
      </c>
      <c r="J826" s="159"/>
      <c r="K826" s="172"/>
      <c r="L826" s="154"/>
      <c r="M826" s="160"/>
    </row>
    <row r="827" spans="2:13" ht="15" hidden="1" customHeight="1">
      <c r="B827" s="156"/>
      <c r="C827" s="176"/>
      <c r="D827" s="147" t="e">
        <f>+VLOOKUP(C827,AREAS!$A$1:$B$13,2,0)</f>
        <v>#N/A</v>
      </c>
      <c r="E827" s="157"/>
      <c r="F827" s="161"/>
      <c r="G827" s="155"/>
      <c r="H827" s="155"/>
      <c r="I827" s="169">
        <f t="shared" si="10"/>
        <v>0</v>
      </c>
      <c r="J827" s="159"/>
      <c r="K827" s="172"/>
      <c r="L827" s="154"/>
      <c r="M827" s="160"/>
    </row>
    <row r="828" spans="2:13" ht="15" hidden="1" customHeight="1">
      <c r="B828" s="156"/>
      <c r="C828" s="176"/>
      <c r="D828" s="147" t="e">
        <f>+VLOOKUP(C828,AREAS!$A$1:$B$13,2,0)</f>
        <v>#N/A</v>
      </c>
      <c r="E828" s="157"/>
      <c r="F828" s="161"/>
      <c r="G828" s="155"/>
      <c r="H828" s="155"/>
      <c r="I828" s="169">
        <f t="shared" si="10"/>
        <v>0</v>
      </c>
      <c r="J828" s="159"/>
      <c r="K828" s="172"/>
      <c r="L828" s="154"/>
      <c r="M828" s="160"/>
    </row>
    <row r="829" spans="2:13" ht="15" hidden="1" customHeight="1">
      <c r="B829" s="156"/>
      <c r="C829" s="176"/>
      <c r="D829" s="147" t="e">
        <f>+VLOOKUP(C829,AREAS!$A$1:$B$13,2,0)</f>
        <v>#N/A</v>
      </c>
      <c r="E829" s="157"/>
      <c r="F829" s="161"/>
      <c r="G829" s="155"/>
      <c r="H829" s="155"/>
      <c r="I829" s="169">
        <f t="shared" si="10"/>
        <v>0</v>
      </c>
      <c r="J829" s="159"/>
      <c r="K829" s="172"/>
      <c r="L829" s="154"/>
      <c r="M829" s="160"/>
    </row>
    <row r="830" spans="2:13" ht="15" hidden="1" customHeight="1">
      <c r="B830" s="156"/>
      <c r="C830" s="176"/>
      <c r="D830" s="147" t="e">
        <f>+VLOOKUP(C830,AREAS!$A$1:$B$13,2,0)</f>
        <v>#N/A</v>
      </c>
      <c r="E830" s="157"/>
      <c r="F830" s="161"/>
      <c r="G830" s="155"/>
      <c r="H830" s="155"/>
      <c r="I830" s="169">
        <f t="shared" si="10"/>
        <v>0</v>
      </c>
      <c r="J830" s="159"/>
      <c r="K830" s="172"/>
      <c r="L830" s="154"/>
      <c r="M830" s="160"/>
    </row>
    <row r="831" spans="2:13" ht="15" hidden="1" customHeight="1">
      <c r="B831" s="156"/>
      <c r="C831" s="176"/>
      <c r="D831" s="147" t="e">
        <f>+VLOOKUP(C831,AREAS!$A$1:$B$13,2,0)</f>
        <v>#N/A</v>
      </c>
      <c r="E831" s="157"/>
      <c r="F831" s="161"/>
      <c r="G831" s="155"/>
      <c r="H831" s="155"/>
      <c r="I831" s="169">
        <f t="shared" si="10"/>
        <v>0</v>
      </c>
      <c r="J831" s="159"/>
      <c r="K831" s="172"/>
      <c r="L831" s="154"/>
      <c r="M831" s="160"/>
    </row>
    <row r="832" spans="2:13" ht="15" hidden="1" customHeight="1">
      <c r="B832" s="156"/>
      <c r="C832" s="176"/>
      <c r="D832" s="147" t="e">
        <f>+VLOOKUP(C832,AREAS!$A$1:$B$13,2,0)</f>
        <v>#N/A</v>
      </c>
      <c r="E832" s="157"/>
      <c r="F832" s="161"/>
      <c r="G832" s="155"/>
      <c r="H832" s="155"/>
      <c r="I832" s="169">
        <f t="shared" si="10"/>
        <v>0</v>
      </c>
      <c r="J832" s="159"/>
      <c r="K832" s="172"/>
      <c r="L832" s="154"/>
      <c r="M832" s="160"/>
    </row>
    <row r="833" spans="2:13" ht="15" hidden="1" customHeight="1">
      <c r="B833" s="156"/>
      <c r="C833" s="176"/>
      <c r="D833" s="147" t="e">
        <f>+VLOOKUP(C833,AREAS!$A$1:$B$13,2,0)</f>
        <v>#N/A</v>
      </c>
      <c r="E833" s="157"/>
      <c r="F833" s="161"/>
      <c r="G833" s="155"/>
      <c r="H833" s="155"/>
      <c r="I833" s="169">
        <f t="shared" si="10"/>
        <v>0</v>
      </c>
      <c r="J833" s="159"/>
      <c r="K833" s="172"/>
      <c r="L833" s="154"/>
      <c r="M833" s="160"/>
    </row>
    <row r="834" spans="2:13" ht="15" hidden="1" customHeight="1">
      <c r="B834" s="156"/>
      <c r="C834" s="176"/>
      <c r="D834" s="147" t="e">
        <f>+VLOOKUP(C834,AREAS!$A$1:$B$13,2,0)</f>
        <v>#N/A</v>
      </c>
      <c r="E834" s="157"/>
      <c r="F834" s="161"/>
      <c r="G834" s="155"/>
      <c r="H834" s="155"/>
      <c r="I834" s="169">
        <f t="shared" si="10"/>
        <v>0</v>
      </c>
      <c r="J834" s="159"/>
      <c r="K834" s="172"/>
      <c r="L834" s="154"/>
      <c r="M834" s="160"/>
    </row>
    <row r="835" spans="2:13" ht="15" hidden="1" customHeight="1">
      <c r="B835" s="156"/>
      <c r="C835" s="176"/>
      <c r="D835" s="147" t="e">
        <f>+VLOOKUP(C835,AREAS!$A$1:$B$13,2,0)</f>
        <v>#N/A</v>
      </c>
      <c r="E835" s="157"/>
      <c r="F835" s="161"/>
      <c r="G835" s="155"/>
      <c r="H835" s="155"/>
      <c r="I835" s="169">
        <f t="shared" si="10"/>
        <v>0</v>
      </c>
      <c r="J835" s="159"/>
      <c r="K835" s="172"/>
      <c r="L835" s="154"/>
      <c r="M835" s="160"/>
    </row>
    <row r="836" spans="2:13" ht="15" hidden="1" customHeight="1">
      <c r="B836" s="156"/>
      <c r="C836" s="176"/>
      <c r="D836" s="147" t="e">
        <f>+VLOOKUP(C836,AREAS!$A$1:$B$13,2,0)</f>
        <v>#N/A</v>
      </c>
      <c r="E836" s="157"/>
      <c r="F836" s="161"/>
      <c r="G836" s="155"/>
      <c r="H836" s="155"/>
      <c r="I836" s="169">
        <f t="shared" si="10"/>
        <v>0</v>
      </c>
      <c r="J836" s="159"/>
      <c r="K836" s="172"/>
      <c r="L836" s="154"/>
      <c r="M836" s="160"/>
    </row>
    <row r="837" spans="2:13" ht="15" hidden="1" customHeight="1">
      <c r="B837" s="156"/>
      <c r="C837" s="176"/>
      <c r="D837" s="147" t="e">
        <f>+VLOOKUP(C837,AREAS!$A$1:$B$13,2,0)</f>
        <v>#N/A</v>
      </c>
      <c r="E837" s="157"/>
      <c r="F837" s="161"/>
      <c r="G837" s="155"/>
      <c r="H837" s="155"/>
      <c r="I837" s="169">
        <f t="shared" si="10"/>
        <v>0</v>
      </c>
      <c r="J837" s="159"/>
      <c r="K837" s="172"/>
      <c r="L837" s="154"/>
      <c r="M837" s="160"/>
    </row>
    <row r="838" spans="2:13" ht="15" hidden="1" customHeight="1">
      <c r="B838" s="156"/>
      <c r="C838" s="176"/>
      <c r="D838" s="147" t="e">
        <f>+VLOOKUP(C838,AREAS!$A$1:$B$13,2,0)</f>
        <v>#N/A</v>
      </c>
      <c r="E838" s="157"/>
      <c r="F838" s="161"/>
      <c r="G838" s="155"/>
      <c r="H838" s="155"/>
      <c r="I838" s="169">
        <f t="shared" si="10"/>
        <v>0</v>
      </c>
      <c r="J838" s="159"/>
      <c r="K838" s="172"/>
      <c r="L838" s="154"/>
      <c r="M838" s="160"/>
    </row>
    <row r="839" spans="2:13" ht="15" hidden="1" customHeight="1">
      <c r="B839" s="156"/>
      <c r="C839" s="176"/>
      <c r="D839" s="147" t="e">
        <f>+VLOOKUP(C839,AREAS!$A$1:$B$13,2,0)</f>
        <v>#N/A</v>
      </c>
      <c r="E839" s="157"/>
      <c r="F839" s="161"/>
      <c r="G839" s="155"/>
      <c r="H839" s="155"/>
      <c r="I839" s="169">
        <f t="shared" si="10"/>
        <v>0</v>
      </c>
      <c r="J839" s="159"/>
      <c r="K839" s="172"/>
      <c r="L839" s="154"/>
      <c r="M839" s="160"/>
    </row>
    <row r="840" spans="2:13" ht="15" hidden="1" customHeight="1">
      <c r="B840" s="156"/>
      <c r="C840" s="176"/>
      <c r="D840" s="147" t="e">
        <f>+VLOOKUP(C840,AREAS!$A$1:$B$13,2,0)</f>
        <v>#N/A</v>
      </c>
      <c r="E840" s="157"/>
      <c r="F840" s="161"/>
      <c r="G840" s="155"/>
      <c r="H840" s="155"/>
      <c r="I840" s="169">
        <f t="shared" si="10"/>
        <v>0</v>
      </c>
      <c r="J840" s="159"/>
      <c r="K840" s="172"/>
      <c r="L840" s="154"/>
      <c r="M840" s="160"/>
    </row>
    <row r="841" spans="2:13" ht="15" hidden="1" customHeight="1">
      <c r="B841" s="156"/>
      <c r="C841" s="176"/>
      <c r="D841" s="147" t="e">
        <f>+VLOOKUP(C841,AREAS!$A$1:$B$13,2,0)</f>
        <v>#N/A</v>
      </c>
      <c r="E841" s="157"/>
      <c r="F841" s="161"/>
      <c r="G841" s="155"/>
      <c r="H841" s="155"/>
      <c r="I841" s="169">
        <f t="shared" si="10"/>
        <v>0</v>
      </c>
      <c r="J841" s="159"/>
      <c r="K841" s="172"/>
      <c r="L841" s="154"/>
      <c r="M841" s="160"/>
    </row>
    <row r="842" spans="2:13" ht="15" hidden="1" customHeight="1">
      <c r="B842" s="156"/>
      <c r="C842" s="176"/>
      <c r="D842" s="147" t="e">
        <f>+VLOOKUP(C842,AREAS!$A$1:$B$13,2,0)</f>
        <v>#N/A</v>
      </c>
      <c r="E842" s="157"/>
      <c r="F842" s="161"/>
      <c r="G842" s="155"/>
      <c r="H842" s="155"/>
      <c r="I842" s="169">
        <f t="shared" si="10"/>
        <v>0</v>
      </c>
      <c r="J842" s="159"/>
      <c r="K842" s="172"/>
      <c r="L842" s="154"/>
      <c r="M842" s="160"/>
    </row>
    <row r="843" spans="2:13" ht="15" hidden="1" customHeight="1">
      <c r="B843" s="156"/>
      <c r="C843" s="176"/>
      <c r="D843" s="147" t="e">
        <f>+VLOOKUP(C843,AREAS!$A$1:$B$13,2,0)</f>
        <v>#N/A</v>
      </c>
      <c r="E843" s="157"/>
      <c r="F843" s="161"/>
      <c r="G843" s="155"/>
      <c r="H843" s="155"/>
      <c r="I843" s="169">
        <f t="shared" si="10"/>
        <v>0</v>
      </c>
      <c r="J843" s="159"/>
      <c r="K843" s="172"/>
      <c r="L843" s="154"/>
      <c r="M843" s="160"/>
    </row>
    <row r="844" spans="2:13" ht="15" hidden="1" customHeight="1">
      <c r="B844" s="156"/>
      <c r="C844" s="176"/>
      <c r="D844" s="147" t="e">
        <f>+VLOOKUP(C844,AREAS!$A$1:$B$13,2,0)</f>
        <v>#N/A</v>
      </c>
      <c r="E844" s="157"/>
      <c r="F844" s="161"/>
      <c r="G844" s="155"/>
      <c r="H844" s="155"/>
      <c r="I844" s="169">
        <f t="shared" si="10"/>
        <v>0</v>
      </c>
      <c r="J844" s="159"/>
      <c r="K844" s="172"/>
      <c r="L844" s="154"/>
      <c r="M844" s="160"/>
    </row>
    <row r="845" spans="2:13" ht="15" hidden="1" customHeight="1">
      <c r="B845" s="156"/>
      <c r="C845" s="176"/>
      <c r="D845" s="147" t="e">
        <f>+VLOOKUP(C845,AREAS!$A$1:$B$13,2,0)</f>
        <v>#N/A</v>
      </c>
      <c r="E845" s="157"/>
      <c r="F845" s="161"/>
      <c r="G845" s="155"/>
      <c r="H845" s="155"/>
      <c r="I845" s="169">
        <f t="shared" si="10"/>
        <v>0</v>
      </c>
      <c r="J845" s="159"/>
      <c r="K845" s="172"/>
      <c r="L845" s="154"/>
      <c r="M845" s="160"/>
    </row>
    <row r="846" spans="2:13" ht="15" hidden="1" customHeight="1">
      <c r="B846" s="156"/>
      <c r="C846" s="176"/>
      <c r="D846" s="147" t="e">
        <f>+VLOOKUP(C846,AREAS!$A$1:$B$13,2,0)</f>
        <v>#N/A</v>
      </c>
      <c r="E846" s="157"/>
      <c r="F846" s="161"/>
      <c r="G846" s="155"/>
      <c r="H846" s="155"/>
      <c r="I846" s="169">
        <f t="shared" si="10"/>
        <v>0</v>
      </c>
      <c r="J846" s="159"/>
      <c r="K846" s="172"/>
      <c r="L846" s="154"/>
      <c r="M846" s="160"/>
    </row>
    <row r="847" spans="2:13" ht="15" hidden="1" customHeight="1">
      <c r="B847" s="156"/>
      <c r="C847" s="176"/>
      <c r="D847" s="147" t="e">
        <f>+VLOOKUP(C847,AREAS!$A$1:$B$13,2,0)</f>
        <v>#N/A</v>
      </c>
      <c r="E847" s="157"/>
      <c r="F847" s="161"/>
      <c r="G847" s="155"/>
      <c r="H847" s="155"/>
      <c r="I847" s="169">
        <f t="shared" si="10"/>
        <v>0</v>
      </c>
      <c r="J847" s="159"/>
      <c r="K847" s="172"/>
      <c r="L847" s="154"/>
      <c r="M847" s="160"/>
    </row>
    <row r="848" spans="2:13" ht="15" hidden="1" customHeight="1">
      <c r="B848" s="156"/>
      <c r="C848" s="176"/>
      <c r="D848" s="147" t="e">
        <f>+VLOOKUP(C848,AREAS!$A$1:$B$13,2,0)</f>
        <v>#N/A</v>
      </c>
      <c r="E848" s="157"/>
      <c r="F848" s="161"/>
      <c r="G848" s="155"/>
      <c r="H848" s="155"/>
      <c r="I848" s="169">
        <f t="shared" si="10"/>
        <v>0</v>
      </c>
      <c r="J848" s="159"/>
      <c r="K848" s="172"/>
      <c r="L848" s="154"/>
      <c r="M848" s="160"/>
    </row>
    <row r="849" spans="2:13" ht="15" hidden="1" customHeight="1">
      <c r="B849" s="156"/>
      <c r="C849" s="176"/>
      <c r="D849" s="147" t="e">
        <f>+VLOOKUP(C849,AREAS!$A$1:$B$13,2,0)</f>
        <v>#N/A</v>
      </c>
      <c r="E849" s="157"/>
      <c r="F849" s="161"/>
      <c r="G849" s="155"/>
      <c r="H849" s="155"/>
      <c r="I849" s="169">
        <f t="shared" si="10"/>
        <v>0</v>
      </c>
      <c r="J849" s="159"/>
      <c r="K849" s="172"/>
      <c r="L849" s="154"/>
      <c r="M849" s="160"/>
    </row>
    <row r="850" spans="2:13" ht="15" hidden="1" customHeight="1">
      <c r="B850" s="156"/>
      <c r="C850" s="176"/>
      <c r="D850" s="147" t="e">
        <f>+VLOOKUP(C850,AREAS!$A$1:$B$13,2,0)</f>
        <v>#N/A</v>
      </c>
      <c r="E850" s="157"/>
      <c r="F850" s="161"/>
      <c r="G850" s="155"/>
      <c r="H850" s="155"/>
      <c r="I850" s="169">
        <f t="shared" si="10"/>
        <v>0</v>
      </c>
      <c r="J850" s="159"/>
      <c r="K850" s="172"/>
      <c r="L850" s="154"/>
      <c r="M850" s="160"/>
    </row>
    <row r="851" spans="2:13" ht="15" hidden="1" customHeight="1">
      <c r="B851" s="156"/>
      <c r="C851" s="176"/>
      <c r="D851" s="147" t="e">
        <f>+VLOOKUP(C851,AREAS!$A$1:$B$13,2,0)</f>
        <v>#N/A</v>
      </c>
      <c r="E851" s="157"/>
      <c r="F851" s="161"/>
      <c r="G851" s="155"/>
      <c r="H851" s="155"/>
      <c r="I851" s="169">
        <f t="shared" si="10"/>
        <v>0</v>
      </c>
      <c r="J851" s="159"/>
      <c r="K851" s="172"/>
      <c r="L851" s="154"/>
      <c r="M851" s="160"/>
    </row>
    <row r="852" spans="2:13" ht="15" hidden="1" customHeight="1">
      <c r="B852" s="156"/>
      <c r="C852" s="176"/>
      <c r="D852" s="147" t="e">
        <f>+VLOOKUP(C852,AREAS!$A$1:$B$13,2,0)</f>
        <v>#N/A</v>
      </c>
      <c r="E852" s="157"/>
      <c r="F852" s="161"/>
      <c r="G852" s="155"/>
      <c r="H852" s="155"/>
      <c r="I852" s="169">
        <f t="shared" si="10"/>
        <v>0</v>
      </c>
      <c r="J852" s="159"/>
      <c r="K852" s="172"/>
      <c r="L852" s="154"/>
      <c r="M852" s="160"/>
    </row>
    <row r="853" spans="2:13" ht="15" hidden="1" customHeight="1">
      <c r="B853" s="156"/>
      <c r="C853" s="176"/>
      <c r="D853" s="147" t="e">
        <f>+VLOOKUP(C853,AREAS!$A$1:$B$13,2,0)</f>
        <v>#N/A</v>
      </c>
      <c r="E853" s="157"/>
      <c r="F853" s="161"/>
      <c r="G853" s="155"/>
      <c r="H853" s="155"/>
      <c r="I853" s="169">
        <f t="shared" si="10"/>
        <v>0</v>
      </c>
      <c r="J853" s="159"/>
      <c r="K853" s="172"/>
      <c r="L853" s="154"/>
      <c r="M853" s="160"/>
    </row>
    <row r="854" spans="2:13" ht="15" hidden="1" customHeight="1">
      <c r="B854" s="156"/>
      <c r="C854" s="176"/>
      <c r="D854" s="147" t="e">
        <f>+VLOOKUP(C854,AREAS!$A$1:$B$13,2,0)</f>
        <v>#N/A</v>
      </c>
      <c r="E854" s="157"/>
      <c r="F854" s="161"/>
      <c r="G854" s="155"/>
      <c r="H854" s="155"/>
      <c r="I854" s="169">
        <f t="shared" si="10"/>
        <v>0</v>
      </c>
      <c r="J854" s="159"/>
      <c r="K854" s="172"/>
      <c r="L854" s="154"/>
      <c r="M854" s="160"/>
    </row>
    <row r="855" spans="2:13" ht="15" hidden="1" customHeight="1">
      <c r="B855" s="156"/>
      <c r="C855" s="176"/>
      <c r="D855" s="147" t="e">
        <f>+VLOOKUP(C855,AREAS!$A$1:$B$13,2,0)</f>
        <v>#N/A</v>
      </c>
      <c r="E855" s="157"/>
      <c r="F855" s="161"/>
      <c r="G855" s="155"/>
      <c r="H855" s="155"/>
      <c r="I855" s="169">
        <f t="shared" si="10"/>
        <v>0</v>
      </c>
      <c r="J855" s="159"/>
      <c r="K855" s="172"/>
      <c r="L855" s="154"/>
      <c r="M855" s="160"/>
    </row>
    <row r="856" spans="2:13" ht="15" hidden="1" customHeight="1">
      <c r="B856" s="156"/>
      <c r="C856" s="176"/>
      <c r="D856" s="147" t="e">
        <f>+VLOOKUP(C856,AREAS!$A$1:$B$13,2,0)</f>
        <v>#N/A</v>
      </c>
      <c r="E856" s="157"/>
      <c r="F856" s="161"/>
      <c r="G856" s="155"/>
      <c r="H856" s="155"/>
      <c r="I856" s="169">
        <f t="shared" si="10"/>
        <v>0</v>
      </c>
      <c r="J856" s="159"/>
      <c r="K856" s="172"/>
      <c r="L856" s="154"/>
      <c r="M856" s="160"/>
    </row>
    <row r="857" spans="2:13" ht="15" hidden="1" customHeight="1">
      <c r="B857" s="156"/>
      <c r="C857" s="176"/>
      <c r="D857" s="147" t="e">
        <f>+VLOOKUP(C857,AREAS!$A$1:$B$13,2,0)</f>
        <v>#N/A</v>
      </c>
      <c r="E857" s="157"/>
      <c r="F857" s="161"/>
      <c r="G857" s="155"/>
      <c r="H857" s="155"/>
      <c r="I857" s="169">
        <f t="shared" si="10"/>
        <v>0</v>
      </c>
      <c r="J857" s="159"/>
      <c r="K857" s="172"/>
      <c r="L857" s="154"/>
      <c r="M857" s="160"/>
    </row>
    <row r="858" spans="2:13" ht="15" hidden="1" customHeight="1">
      <c r="B858" s="156"/>
      <c r="C858" s="176"/>
      <c r="D858" s="147" t="e">
        <f>+VLOOKUP(C858,AREAS!$A$1:$B$13,2,0)</f>
        <v>#N/A</v>
      </c>
      <c r="E858" s="157"/>
      <c r="F858" s="161"/>
      <c r="G858" s="155"/>
      <c r="H858" s="155"/>
      <c r="I858" s="169">
        <f t="shared" si="10"/>
        <v>0</v>
      </c>
      <c r="J858" s="159"/>
      <c r="K858" s="172"/>
      <c r="L858" s="154"/>
      <c r="M858" s="160"/>
    </row>
    <row r="859" spans="2:13" ht="15" hidden="1" customHeight="1">
      <c r="B859" s="156"/>
      <c r="C859" s="176"/>
      <c r="D859" s="147" t="e">
        <f>+VLOOKUP(C859,AREAS!$A$1:$B$13,2,0)</f>
        <v>#N/A</v>
      </c>
      <c r="E859" s="157"/>
      <c r="F859" s="161"/>
      <c r="G859" s="155"/>
      <c r="H859" s="155"/>
      <c r="I859" s="169">
        <f t="shared" si="10"/>
        <v>0</v>
      </c>
      <c r="J859" s="159"/>
      <c r="K859" s="172"/>
      <c r="L859" s="154"/>
      <c r="M859" s="160"/>
    </row>
    <row r="860" spans="2:13" ht="15" hidden="1" customHeight="1">
      <c r="B860" s="156"/>
      <c r="C860" s="176"/>
      <c r="D860" s="147" t="e">
        <f>+VLOOKUP(C860,AREAS!$A$1:$B$13,2,0)</f>
        <v>#N/A</v>
      </c>
      <c r="E860" s="157"/>
      <c r="F860" s="161"/>
      <c r="G860" s="155"/>
      <c r="H860" s="155"/>
      <c r="I860" s="169">
        <f t="shared" si="10"/>
        <v>0</v>
      </c>
      <c r="J860" s="159"/>
      <c r="K860" s="172"/>
      <c r="L860" s="154"/>
      <c r="M860" s="160"/>
    </row>
    <row r="861" spans="2:13" ht="15" hidden="1" customHeight="1">
      <c r="B861" s="156"/>
      <c r="C861" s="176"/>
      <c r="D861" s="147" t="e">
        <f>+VLOOKUP(C861,AREAS!$A$1:$B$13,2,0)</f>
        <v>#N/A</v>
      </c>
      <c r="E861" s="157"/>
      <c r="F861" s="161"/>
      <c r="G861" s="155"/>
      <c r="H861" s="155"/>
      <c r="I861" s="169">
        <f t="shared" si="10"/>
        <v>0</v>
      </c>
      <c r="J861" s="159"/>
      <c r="K861" s="172"/>
      <c r="L861" s="154"/>
      <c r="M861" s="160"/>
    </row>
    <row r="862" spans="2:13" ht="15" hidden="1" customHeight="1">
      <c r="B862" s="156"/>
      <c r="C862" s="176"/>
      <c r="D862" s="147" t="e">
        <f>+VLOOKUP(C862,AREAS!$A$1:$B$13,2,0)</f>
        <v>#N/A</v>
      </c>
      <c r="E862" s="157"/>
      <c r="F862" s="161"/>
      <c r="G862" s="155"/>
      <c r="H862" s="155"/>
      <c r="I862" s="169">
        <f t="shared" si="10"/>
        <v>0</v>
      </c>
      <c r="J862" s="159"/>
      <c r="K862" s="172"/>
      <c r="L862" s="154"/>
      <c r="M862" s="160"/>
    </row>
    <row r="863" spans="2:13" ht="15" hidden="1" customHeight="1">
      <c r="B863" s="156"/>
      <c r="C863" s="176"/>
      <c r="D863" s="147" t="e">
        <f>+VLOOKUP(C863,AREAS!$A$1:$B$13,2,0)</f>
        <v>#N/A</v>
      </c>
      <c r="E863" s="157"/>
      <c r="F863" s="161"/>
      <c r="G863" s="155"/>
      <c r="H863" s="155"/>
      <c r="I863" s="169">
        <f t="shared" si="10"/>
        <v>0</v>
      </c>
      <c r="J863" s="159"/>
      <c r="K863" s="172"/>
      <c r="L863" s="154"/>
      <c r="M863" s="160"/>
    </row>
    <row r="864" spans="2:13" ht="15" hidden="1" customHeight="1">
      <c r="B864" s="156"/>
      <c r="C864" s="176"/>
      <c r="D864" s="147" t="e">
        <f>+VLOOKUP(C864,AREAS!$A$1:$B$13,2,0)</f>
        <v>#N/A</v>
      </c>
      <c r="E864" s="157"/>
      <c r="F864" s="161"/>
      <c r="G864" s="155"/>
      <c r="H864" s="155"/>
      <c r="I864" s="169">
        <f t="shared" si="10"/>
        <v>0</v>
      </c>
      <c r="J864" s="159"/>
      <c r="K864" s="172"/>
      <c r="L864" s="154"/>
      <c r="M864" s="160"/>
    </row>
    <row r="865" spans="2:13" ht="15" hidden="1" customHeight="1">
      <c r="B865" s="156"/>
      <c r="C865" s="176"/>
      <c r="D865" s="147" t="e">
        <f>+VLOOKUP(C865,AREAS!$A$1:$B$13,2,0)</f>
        <v>#N/A</v>
      </c>
      <c r="E865" s="157"/>
      <c r="F865" s="161"/>
      <c r="G865" s="155"/>
      <c r="H865" s="155"/>
      <c r="I865" s="169">
        <f t="shared" si="10"/>
        <v>0</v>
      </c>
      <c r="J865" s="159"/>
      <c r="K865" s="172"/>
      <c r="L865" s="154"/>
      <c r="M865" s="160"/>
    </row>
    <row r="866" spans="2:13" ht="15" hidden="1" customHeight="1">
      <c r="B866" s="156"/>
      <c r="C866" s="176"/>
      <c r="D866" s="147" t="e">
        <f>+VLOOKUP(C866,AREAS!$A$1:$B$13,2,0)</f>
        <v>#N/A</v>
      </c>
      <c r="E866" s="157"/>
      <c r="F866" s="161"/>
      <c r="G866" s="155"/>
      <c r="H866" s="155"/>
      <c r="I866" s="169">
        <f t="shared" si="10"/>
        <v>0</v>
      </c>
      <c r="J866" s="159"/>
      <c r="K866" s="172"/>
      <c r="L866" s="154"/>
      <c r="M866" s="160"/>
    </row>
    <row r="867" spans="2:13" ht="15" hidden="1" customHeight="1">
      <c r="B867" s="156"/>
      <c r="C867" s="176"/>
      <c r="D867" s="147" t="e">
        <f>+VLOOKUP(C867,AREAS!$A$1:$B$13,2,0)</f>
        <v>#N/A</v>
      </c>
      <c r="E867" s="157"/>
      <c r="F867" s="161"/>
      <c r="G867" s="155"/>
      <c r="H867" s="155"/>
      <c r="I867" s="169">
        <f t="shared" si="10"/>
        <v>0</v>
      </c>
      <c r="J867" s="159"/>
      <c r="K867" s="172"/>
      <c r="L867" s="154"/>
      <c r="M867" s="160"/>
    </row>
    <row r="868" spans="2:13" ht="15" hidden="1" customHeight="1">
      <c r="B868" s="156"/>
      <c r="C868" s="176"/>
      <c r="D868" s="147" t="e">
        <f>+VLOOKUP(C868,AREAS!$A$1:$B$13,2,0)</f>
        <v>#N/A</v>
      </c>
      <c r="E868" s="157"/>
      <c r="F868" s="161"/>
      <c r="G868" s="155"/>
      <c r="H868" s="155"/>
      <c r="I868" s="169">
        <f t="shared" si="10"/>
        <v>0</v>
      </c>
      <c r="J868" s="159"/>
      <c r="K868" s="172"/>
      <c r="L868" s="154"/>
      <c r="M868" s="160"/>
    </row>
    <row r="869" spans="2:13" ht="15" hidden="1" customHeight="1">
      <c r="B869" s="156"/>
      <c r="C869" s="176"/>
      <c r="D869" s="147" t="e">
        <f>+VLOOKUP(C869,AREAS!$A$1:$B$13,2,0)</f>
        <v>#N/A</v>
      </c>
      <c r="E869" s="157"/>
      <c r="F869" s="161"/>
      <c r="G869" s="155"/>
      <c r="H869" s="155"/>
      <c r="I869" s="169">
        <f t="shared" si="10"/>
        <v>0</v>
      </c>
      <c r="J869" s="159"/>
      <c r="K869" s="172"/>
      <c r="L869" s="154"/>
      <c r="M869" s="160"/>
    </row>
    <row r="870" spans="2:13" ht="15" hidden="1" customHeight="1">
      <c r="B870" s="156"/>
      <c r="C870" s="176"/>
      <c r="D870" s="147" t="e">
        <f>+VLOOKUP(C870,AREAS!$A$1:$B$13,2,0)</f>
        <v>#N/A</v>
      </c>
      <c r="E870" s="157"/>
      <c r="F870" s="161"/>
      <c r="G870" s="155"/>
      <c r="H870" s="155"/>
      <c r="I870" s="169">
        <f t="shared" si="10"/>
        <v>0</v>
      </c>
      <c r="J870" s="159"/>
      <c r="K870" s="172"/>
      <c r="L870" s="154"/>
      <c r="M870" s="160"/>
    </row>
    <row r="871" spans="2:13" ht="15" hidden="1" customHeight="1">
      <c r="B871" s="156"/>
      <c r="C871" s="176"/>
      <c r="D871" s="147" t="e">
        <f>+VLOOKUP(C871,AREAS!$A$1:$B$13,2,0)</f>
        <v>#N/A</v>
      </c>
      <c r="E871" s="157"/>
      <c r="F871" s="161"/>
      <c r="G871" s="155"/>
      <c r="H871" s="155"/>
      <c r="I871" s="169">
        <f t="shared" si="10"/>
        <v>0</v>
      </c>
      <c r="J871" s="159"/>
      <c r="K871" s="172"/>
      <c r="L871" s="154"/>
      <c r="M871" s="160"/>
    </row>
    <row r="872" spans="2:13" ht="15" hidden="1" customHeight="1">
      <c r="B872" s="156"/>
      <c r="C872" s="176"/>
      <c r="D872" s="147" t="e">
        <f>+VLOOKUP(C872,AREAS!$A$1:$B$13,2,0)</f>
        <v>#N/A</v>
      </c>
      <c r="E872" s="157"/>
      <c r="F872" s="161"/>
      <c r="G872" s="155"/>
      <c r="H872" s="155"/>
      <c r="I872" s="169">
        <f t="shared" si="10"/>
        <v>0</v>
      </c>
      <c r="J872" s="159"/>
      <c r="K872" s="172"/>
      <c r="L872" s="154"/>
      <c r="M872" s="160"/>
    </row>
    <row r="873" spans="2:13" ht="15" hidden="1" customHeight="1">
      <c r="B873" s="156"/>
      <c r="C873" s="176"/>
      <c r="D873" s="147" t="e">
        <f>+VLOOKUP(C873,AREAS!$A$1:$B$13,2,0)</f>
        <v>#N/A</v>
      </c>
      <c r="E873" s="157"/>
      <c r="F873" s="161"/>
      <c r="G873" s="155"/>
      <c r="H873" s="155"/>
      <c r="I873" s="169">
        <f t="shared" si="10"/>
        <v>0</v>
      </c>
      <c r="J873" s="159"/>
      <c r="K873" s="172"/>
      <c r="L873" s="154"/>
      <c r="M873" s="160"/>
    </row>
    <row r="874" spans="2:13" ht="15" hidden="1" customHeight="1">
      <c r="B874" s="156"/>
      <c r="C874" s="176"/>
      <c r="D874" s="147" t="e">
        <f>+VLOOKUP(C874,AREAS!$A$1:$B$13,2,0)</f>
        <v>#N/A</v>
      </c>
      <c r="E874" s="157"/>
      <c r="F874" s="161"/>
      <c r="G874" s="155"/>
      <c r="H874" s="155"/>
      <c r="I874" s="169">
        <f t="shared" si="10"/>
        <v>0</v>
      </c>
      <c r="J874" s="159"/>
      <c r="K874" s="172"/>
      <c r="L874" s="154"/>
      <c r="M874" s="160"/>
    </row>
    <row r="875" spans="2:13" ht="15" hidden="1" customHeight="1">
      <c r="B875" s="156"/>
      <c r="C875" s="176"/>
      <c r="D875" s="147" t="e">
        <f>+VLOOKUP(C875,AREAS!$A$1:$B$13,2,0)</f>
        <v>#N/A</v>
      </c>
      <c r="E875" s="157"/>
      <c r="F875" s="161"/>
      <c r="G875" s="155"/>
      <c r="H875" s="155"/>
      <c r="I875" s="169">
        <f t="shared" si="10"/>
        <v>0</v>
      </c>
      <c r="J875" s="159"/>
      <c r="K875" s="172"/>
      <c r="L875" s="154"/>
      <c r="M875" s="160"/>
    </row>
    <row r="876" spans="2:13" ht="15" hidden="1" customHeight="1">
      <c r="B876" s="156"/>
      <c r="C876" s="176"/>
      <c r="D876" s="147" t="e">
        <f>+VLOOKUP(C876,AREAS!$A$1:$B$13,2,0)</f>
        <v>#N/A</v>
      </c>
      <c r="E876" s="157"/>
      <c r="F876" s="161"/>
      <c r="G876" s="155"/>
      <c r="H876" s="155"/>
      <c r="I876" s="169">
        <f t="shared" si="10"/>
        <v>0</v>
      </c>
      <c r="J876" s="159"/>
      <c r="K876" s="172"/>
      <c r="L876" s="154"/>
      <c r="M876" s="160"/>
    </row>
    <row r="877" spans="2:13" ht="15" hidden="1" customHeight="1">
      <c r="B877" s="156"/>
      <c r="C877" s="176"/>
      <c r="D877" s="147" t="e">
        <f>+VLOOKUP(C877,AREAS!$A$1:$B$13,2,0)</f>
        <v>#N/A</v>
      </c>
      <c r="E877" s="157"/>
      <c r="F877" s="161"/>
      <c r="G877" s="155"/>
      <c r="H877" s="155"/>
      <c r="I877" s="169">
        <f t="shared" si="10"/>
        <v>0</v>
      </c>
      <c r="J877" s="159"/>
      <c r="K877" s="172"/>
      <c r="L877" s="154"/>
      <c r="M877" s="160"/>
    </row>
    <row r="878" spans="2:13" ht="15" hidden="1" customHeight="1">
      <c r="B878" s="156"/>
      <c r="C878" s="176"/>
      <c r="D878" s="147" t="e">
        <f>+VLOOKUP(C878,AREAS!$A$1:$B$13,2,0)</f>
        <v>#N/A</v>
      </c>
      <c r="E878" s="157"/>
      <c r="F878" s="161"/>
      <c r="G878" s="155"/>
      <c r="H878" s="155"/>
      <c r="I878" s="169">
        <f t="shared" si="10"/>
        <v>0</v>
      </c>
      <c r="J878" s="159"/>
      <c r="K878" s="172"/>
      <c r="L878" s="154"/>
      <c r="M878" s="160"/>
    </row>
    <row r="879" spans="2:13" ht="15" hidden="1" customHeight="1">
      <c r="B879" s="156"/>
      <c r="C879" s="176"/>
      <c r="D879" s="147" t="e">
        <f>+VLOOKUP(C879,AREAS!$A$1:$B$13,2,0)</f>
        <v>#N/A</v>
      </c>
      <c r="E879" s="157"/>
      <c r="F879" s="161"/>
      <c r="G879" s="155"/>
      <c r="H879" s="155"/>
      <c r="I879" s="169">
        <f t="shared" si="10"/>
        <v>0</v>
      </c>
      <c r="J879" s="159"/>
      <c r="K879" s="172"/>
      <c r="L879" s="154"/>
      <c r="M879" s="160"/>
    </row>
    <row r="880" spans="2:13" ht="15" hidden="1" customHeight="1">
      <c r="B880" s="156"/>
      <c r="C880" s="176"/>
      <c r="D880" s="147" t="e">
        <f>+VLOOKUP(C880,AREAS!$A$1:$B$13,2,0)</f>
        <v>#N/A</v>
      </c>
      <c r="E880" s="157"/>
      <c r="F880" s="161"/>
      <c r="G880" s="155"/>
      <c r="H880" s="155"/>
      <c r="I880" s="169">
        <f t="shared" si="10"/>
        <v>0</v>
      </c>
      <c r="J880" s="159"/>
      <c r="K880" s="172"/>
      <c r="L880" s="154"/>
      <c r="M880" s="160"/>
    </row>
    <row r="881" spans="2:13" ht="15" hidden="1" customHeight="1">
      <c r="B881" s="156"/>
      <c r="C881" s="176"/>
      <c r="D881" s="147" t="e">
        <f>+VLOOKUP(C881,AREAS!$A$1:$B$13,2,0)</f>
        <v>#N/A</v>
      </c>
      <c r="E881" s="157"/>
      <c r="F881" s="161"/>
      <c r="G881" s="155"/>
      <c r="H881" s="155"/>
      <c r="I881" s="169">
        <f t="shared" si="10"/>
        <v>0</v>
      </c>
      <c r="J881" s="159"/>
      <c r="K881" s="172"/>
      <c r="L881" s="154"/>
      <c r="M881" s="160"/>
    </row>
    <row r="882" spans="2:13" ht="15" hidden="1" customHeight="1">
      <c r="B882" s="156"/>
      <c r="C882" s="176"/>
      <c r="D882" s="147" t="e">
        <f>+VLOOKUP(C882,AREAS!$A$1:$B$13,2,0)</f>
        <v>#N/A</v>
      </c>
      <c r="E882" s="157"/>
      <c r="F882" s="161"/>
      <c r="G882" s="155"/>
      <c r="H882" s="155"/>
      <c r="I882" s="169">
        <f t="shared" si="10"/>
        <v>0</v>
      </c>
      <c r="J882" s="159"/>
      <c r="K882" s="172"/>
      <c r="L882" s="154"/>
      <c r="M882" s="160"/>
    </row>
    <row r="883" spans="2:13" ht="15" hidden="1" customHeight="1">
      <c r="B883" s="156"/>
      <c r="C883" s="176"/>
      <c r="D883" s="147" t="e">
        <f>+VLOOKUP(C883,AREAS!$A$1:$B$13,2,0)</f>
        <v>#N/A</v>
      </c>
      <c r="E883" s="157"/>
      <c r="F883" s="161"/>
      <c r="G883" s="155"/>
      <c r="H883" s="155"/>
      <c r="I883" s="169">
        <f t="shared" si="10"/>
        <v>0</v>
      </c>
      <c r="J883" s="159"/>
      <c r="K883" s="172"/>
      <c r="L883" s="154"/>
      <c r="M883" s="160"/>
    </row>
    <row r="884" spans="2:13" ht="15" hidden="1" customHeight="1">
      <c r="B884" s="156"/>
      <c r="C884" s="176"/>
      <c r="D884" s="147" t="e">
        <f>+VLOOKUP(C884,AREAS!$A$1:$B$13,2,0)</f>
        <v>#N/A</v>
      </c>
      <c r="E884" s="157"/>
      <c r="F884" s="161"/>
      <c r="G884" s="155"/>
      <c r="H884" s="155"/>
      <c r="I884" s="169">
        <f t="shared" si="10"/>
        <v>0</v>
      </c>
      <c r="J884" s="159"/>
      <c r="K884" s="172"/>
      <c r="L884" s="154"/>
      <c r="M884" s="160"/>
    </row>
    <row r="885" spans="2:13" ht="15" hidden="1" customHeight="1">
      <c r="B885" s="156"/>
      <c r="C885" s="176"/>
      <c r="D885" s="147" t="e">
        <f>+VLOOKUP(C885,AREAS!$A$1:$B$13,2,0)</f>
        <v>#N/A</v>
      </c>
      <c r="E885" s="157"/>
      <c r="F885" s="161"/>
      <c r="G885" s="155"/>
      <c r="H885" s="155"/>
      <c r="I885" s="169">
        <f t="shared" ref="I885:I948" si="11">+I884+G885-H885</f>
        <v>0</v>
      </c>
      <c r="J885" s="159"/>
      <c r="K885" s="172"/>
      <c r="L885" s="154"/>
      <c r="M885" s="160"/>
    </row>
    <row r="886" spans="2:13" ht="15" hidden="1" customHeight="1">
      <c r="B886" s="156"/>
      <c r="C886" s="176"/>
      <c r="D886" s="147" t="e">
        <f>+VLOOKUP(C886,AREAS!$A$1:$B$13,2,0)</f>
        <v>#N/A</v>
      </c>
      <c r="E886" s="157"/>
      <c r="F886" s="161"/>
      <c r="G886" s="155"/>
      <c r="H886" s="155"/>
      <c r="I886" s="169">
        <f t="shared" si="11"/>
        <v>0</v>
      </c>
      <c r="J886" s="159"/>
      <c r="K886" s="172"/>
      <c r="L886" s="154"/>
      <c r="M886" s="160"/>
    </row>
    <row r="887" spans="2:13" ht="15" hidden="1" customHeight="1">
      <c r="B887" s="156"/>
      <c r="C887" s="176"/>
      <c r="D887" s="147" t="e">
        <f>+VLOOKUP(C887,AREAS!$A$1:$B$13,2,0)</f>
        <v>#N/A</v>
      </c>
      <c r="E887" s="157"/>
      <c r="F887" s="161"/>
      <c r="G887" s="155"/>
      <c r="H887" s="155"/>
      <c r="I887" s="169">
        <f t="shared" si="11"/>
        <v>0</v>
      </c>
      <c r="J887" s="159"/>
      <c r="K887" s="172"/>
      <c r="L887" s="154"/>
      <c r="M887" s="160"/>
    </row>
    <row r="888" spans="2:13" ht="15" hidden="1" customHeight="1">
      <c r="B888" s="156"/>
      <c r="C888" s="176"/>
      <c r="D888" s="147" t="e">
        <f>+VLOOKUP(C888,AREAS!$A$1:$B$13,2,0)</f>
        <v>#N/A</v>
      </c>
      <c r="E888" s="157"/>
      <c r="F888" s="161"/>
      <c r="G888" s="155"/>
      <c r="H888" s="155"/>
      <c r="I888" s="169">
        <f t="shared" si="11"/>
        <v>0</v>
      </c>
      <c r="J888" s="159"/>
      <c r="K888" s="172"/>
      <c r="L888" s="154"/>
      <c r="M888" s="160"/>
    </row>
    <row r="889" spans="2:13" ht="15" hidden="1" customHeight="1">
      <c r="B889" s="156"/>
      <c r="C889" s="176"/>
      <c r="D889" s="147" t="e">
        <f>+VLOOKUP(C889,AREAS!$A$1:$B$13,2,0)</f>
        <v>#N/A</v>
      </c>
      <c r="E889" s="157"/>
      <c r="F889" s="161"/>
      <c r="G889" s="155"/>
      <c r="H889" s="155"/>
      <c r="I889" s="169">
        <f t="shared" si="11"/>
        <v>0</v>
      </c>
      <c r="J889" s="159"/>
      <c r="K889" s="172"/>
      <c r="L889" s="154"/>
      <c r="M889" s="160"/>
    </row>
    <row r="890" spans="2:13" ht="15" hidden="1" customHeight="1">
      <c r="B890" s="156"/>
      <c r="C890" s="176"/>
      <c r="D890" s="147" t="e">
        <f>+VLOOKUP(C890,AREAS!$A$1:$B$13,2,0)</f>
        <v>#N/A</v>
      </c>
      <c r="E890" s="157"/>
      <c r="F890" s="161"/>
      <c r="G890" s="155"/>
      <c r="H890" s="155"/>
      <c r="I890" s="169">
        <f t="shared" si="11"/>
        <v>0</v>
      </c>
      <c r="J890" s="159"/>
      <c r="K890" s="172"/>
      <c r="L890" s="154"/>
      <c r="M890" s="160"/>
    </row>
    <row r="891" spans="2:13" ht="15" hidden="1" customHeight="1">
      <c r="B891" s="156"/>
      <c r="C891" s="176"/>
      <c r="D891" s="147" t="e">
        <f>+VLOOKUP(C891,AREAS!$A$1:$B$13,2,0)</f>
        <v>#N/A</v>
      </c>
      <c r="E891" s="157"/>
      <c r="F891" s="161"/>
      <c r="G891" s="155"/>
      <c r="H891" s="155"/>
      <c r="I891" s="169">
        <f t="shared" si="11"/>
        <v>0</v>
      </c>
      <c r="J891" s="159"/>
      <c r="K891" s="172"/>
      <c r="L891" s="154"/>
      <c r="M891" s="160"/>
    </row>
    <row r="892" spans="2:13" ht="15" hidden="1" customHeight="1">
      <c r="B892" s="156"/>
      <c r="C892" s="176"/>
      <c r="D892" s="147" t="e">
        <f>+VLOOKUP(C892,AREAS!$A$1:$B$13,2,0)</f>
        <v>#N/A</v>
      </c>
      <c r="E892" s="157"/>
      <c r="F892" s="161"/>
      <c r="G892" s="155"/>
      <c r="H892" s="155"/>
      <c r="I892" s="169">
        <f t="shared" si="11"/>
        <v>0</v>
      </c>
      <c r="J892" s="159"/>
      <c r="K892" s="172"/>
      <c r="L892" s="154"/>
      <c r="M892" s="160"/>
    </row>
    <row r="893" spans="2:13" ht="15" hidden="1" customHeight="1">
      <c r="B893" s="156"/>
      <c r="C893" s="176"/>
      <c r="D893" s="147" t="e">
        <f>+VLOOKUP(C893,AREAS!$A$1:$B$13,2,0)</f>
        <v>#N/A</v>
      </c>
      <c r="E893" s="157"/>
      <c r="F893" s="161"/>
      <c r="G893" s="155"/>
      <c r="H893" s="155"/>
      <c r="I893" s="169">
        <f t="shared" si="11"/>
        <v>0</v>
      </c>
      <c r="J893" s="159"/>
      <c r="K893" s="172"/>
      <c r="L893" s="154"/>
      <c r="M893" s="160"/>
    </row>
    <row r="894" spans="2:13" ht="15" hidden="1" customHeight="1">
      <c r="B894" s="156"/>
      <c r="C894" s="176"/>
      <c r="D894" s="147" t="e">
        <f>+VLOOKUP(C894,AREAS!$A$1:$B$13,2,0)</f>
        <v>#N/A</v>
      </c>
      <c r="E894" s="157"/>
      <c r="F894" s="161"/>
      <c r="G894" s="155"/>
      <c r="H894" s="155"/>
      <c r="I894" s="169">
        <f t="shared" si="11"/>
        <v>0</v>
      </c>
      <c r="J894" s="159"/>
      <c r="K894" s="172"/>
      <c r="L894" s="154"/>
      <c r="M894" s="160"/>
    </row>
    <row r="895" spans="2:13" ht="15" hidden="1" customHeight="1">
      <c r="B895" s="156"/>
      <c r="C895" s="176"/>
      <c r="D895" s="147" t="e">
        <f>+VLOOKUP(C895,AREAS!$A$1:$B$13,2,0)</f>
        <v>#N/A</v>
      </c>
      <c r="E895" s="157"/>
      <c r="F895" s="161"/>
      <c r="G895" s="155"/>
      <c r="H895" s="155"/>
      <c r="I895" s="169">
        <f t="shared" si="11"/>
        <v>0</v>
      </c>
      <c r="J895" s="159"/>
      <c r="K895" s="172"/>
      <c r="L895" s="154"/>
      <c r="M895" s="160"/>
    </row>
    <row r="896" spans="2:13" ht="15" hidden="1" customHeight="1">
      <c r="B896" s="156"/>
      <c r="C896" s="176"/>
      <c r="D896" s="147" t="e">
        <f>+VLOOKUP(C896,AREAS!$A$1:$B$13,2,0)</f>
        <v>#N/A</v>
      </c>
      <c r="E896" s="157"/>
      <c r="F896" s="161"/>
      <c r="G896" s="155"/>
      <c r="H896" s="155"/>
      <c r="I896" s="169">
        <f t="shared" si="11"/>
        <v>0</v>
      </c>
      <c r="J896" s="159"/>
      <c r="K896" s="172"/>
      <c r="L896" s="154"/>
      <c r="M896" s="160"/>
    </row>
    <row r="897" spans="2:13" ht="15" hidden="1" customHeight="1">
      <c r="B897" s="156"/>
      <c r="C897" s="176"/>
      <c r="D897" s="147" t="e">
        <f>+VLOOKUP(C897,AREAS!$A$1:$B$13,2,0)</f>
        <v>#N/A</v>
      </c>
      <c r="E897" s="157"/>
      <c r="F897" s="161"/>
      <c r="G897" s="155"/>
      <c r="H897" s="155"/>
      <c r="I897" s="169">
        <f t="shared" si="11"/>
        <v>0</v>
      </c>
      <c r="J897" s="159"/>
      <c r="K897" s="172"/>
      <c r="L897" s="154"/>
      <c r="M897" s="160"/>
    </row>
    <row r="898" spans="2:13" ht="15" hidden="1" customHeight="1">
      <c r="B898" s="156"/>
      <c r="C898" s="176"/>
      <c r="D898" s="147" t="e">
        <f>+VLOOKUP(C898,AREAS!$A$1:$B$13,2,0)</f>
        <v>#N/A</v>
      </c>
      <c r="E898" s="157"/>
      <c r="F898" s="161"/>
      <c r="G898" s="155"/>
      <c r="H898" s="155"/>
      <c r="I898" s="169">
        <f t="shared" si="11"/>
        <v>0</v>
      </c>
      <c r="J898" s="159"/>
      <c r="K898" s="172"/>
      <c r="L898" s="154"/>
      <c r="M898" s="160"/>
    </row>
    <row r="899" spans="2:13" ht="15" hidden="1" customHeight="1">
      <c r="B899" s="156"/>
      <c r="C899" s="176"/>
      <c r="D899" s="147" t="e">
        <f>+VLOOKUP(C899,AREAS!$A$1:$B$13,2,0)</f>
        <v>#N/A</v>
      </c>
      <c r="E899" s="157"/>
      <c r="F899" s="161"/>
      <c r="G899" s="155"/>
      <c r="H899" s="155"/>
      <c r="I899" s="169">
        <f t="shared" si="11"/>
        <v>0</v>
      </c>
      <c r="J899" s="159"/>
      <c r="K899" s="172"/>
      <c r="L899" s="154"/>
      <c r="M899" s="160"/>
    </row>
    <row r="900" spans="2:13" ht="15" hidden="1" customHeight="1">
      <c r="B900" s="156"/>
      <c r="C900" s="176"/>
      <c r="D900" s="147" t="e">
        <f>+VLOOKUP(C900,AREAS!$A$1:$B$13,2,0)</f>
        <v>#N/A</v>
      </c>
      <c r="E900" s="157"/>
      <c r="F900" s="161"/>
      <c r="G900" s="155"/>
      <c r="H900" s="155"/>
      <c r="I900" s="169">
        <f t="shared" si="11"/>
        <v>0</v>
      </c>
      <c r="J900" s="159"/>
      <c r="K900" s="172"/>
      <c r="L900" s="154"/>
      <c r="M900" s="160"/>
    </row>
    <row r="901" spans="2:13" ht="15" hidden="1" customHeight="1">
      <c r="B901" s="156"/>
      <c r="C901" s="176"/>
      <c r="D901" s="147" t="e">
        <f>+VLOOKUP(C901,AREAS!$A$1:$B$13,2,0)</f>
        <v>#N/A</v>
      </c>
      <c r="E901" s="157"/>
      <c r="F901" s="161"/>
      <c r="G901" s="155"/>
      <c r="H901" s="155"/>
      <c r="I901" s="169">
        <f t="shared" si="11"/>
        <v>0</v>
      </c>
      <c r="J901" s="159"/>
      <c r="K901" s="172"/>
      <c r="L901" s="154"/>
      <c r="M901" s="160"/>
    </row>
    <row r="902" spans="2:13" ht="15" hidden="1" customHeight="1">
      <c r="B902" s="156"/>
      <c r="C902" s="176"/>
      <c r="D902" s="147" t="e">
        <f>+VLOOKUP(C902,AREAS!$A$1:$B$13,2,0)</f>
        <v>#N/A</v>
      </c>
      <c r="E902" s="157"/>
      <c r="F902" s="161"/>
      <c r="G902" s="155"/>
      <c r="H902" s="155"/>
      <c r="I902" s="169">
        <f t="shared" si="11"/>
        <v>0</v>
      </c>
      <c r="J902" s="159"/>
      <c r="K902" s="172"/>
      <c r="L902" s="154"/>
      <c r="M902" s="160"/>
    </row>
    <row r="903" spans="2:13" ht="15" hidden="1" customHeight="1">
      <c r="B903" s="156"/>
      <c r="C903" s="176"/>
      <c r="D903" s="147" t="e">
        <f>+VLOOKUP(C903,AREAS!$A$1:$B$13,2,0)</f>
        <v>#N/A</v>
      </c>
      <c r="E903" s="157"/>
      <c r="F903" s="161"/>
      <c r="G903" s="155"/>
      <c r="H903" s="155"/>
      <c r="I903" s="169">
        <f t="shared" si="11"/>
        <v>0</v>
      </c>
      <c r="J903" s="159"/>
      <c r="K903" s="172"/>
      <c r="L903" s="154"/>
      <c r="M903" s="160"/>
    </row>
    <row r="904" spans="2:13" ht="15" hidden="1" customHeight="1">
      <c r="B904" s="156"/>
      <c r="C904" s="176"/>
      <c r="D904" s="147" t="e">
        <f>+VLOOKUP(C904,AREAS!$A$1:$B$13,2,0)</f>
        <v>#N/A</v>
      </c>
      <c r="E904" s="157"/>
      <c r="F904" s="161"/>
      <c r="G904" s="155"/>
      <c r="H904" s="155"/>
      <c r="I904" s="169">
        <f t="shared" si="11"/>
        <v>0</v>
      </c>
      <c r="J904" s="159"/>
      <c r="K904" s="172"/>
      <c r="L904" s="154"/>
      <c r="M904" s="160"/>
    </row>
    <row r="905" spans="2:13" ht="15" hidden="1" customHeight="1">
      <c r="B905" s="156"/>
      <c r="C905" s="176"/>
      <c r="D905" s="147" t="e">
        <f>+VLOOKUP(C905,AREAS!$A$1:$B$13,2,0)</f>
        <v>#N/A</v>
      </c>
      <c r="E905" s="157"/>
      <c r="F905" s="161"/>
      <c r="G905" s="155"/>
      <c r="H905" s="155"/>
      <c r="I905" s="169">
        <f t="shared" si="11"/>
        <v>0</v>
      </c>
      <c r="J905" s="159"/>
      <c r="K905" s="172"/>
      <c r="L905" s="154"/>
      <c r="M905" s="160"/>
    </row>
    <row r="906" spans="2:13" ht="15" hidden="1" customHeight="1">
      <c r="B906" s="156"/>
      <c r="C906" s="176"/>
      <c r="D906" s="147" t="e">
        <f>+VLOOKUP(C906,AREAS!$A$1:$B$13,2,0)</f>
        <v>#N/A</v>
      </c>
      <c r="E906" s="157"/>
      <c r="F906" s="161"/>
      <c r="G906" s="155"/>
      <c r="H906" s="155"/>
      <c r="I906" s="169">
        <f t="shared" si="11"/>
        <v>0</v>
      </c>
      <c r="J906" s="159"/>
      <c r="K906" s="172"/>
      <c r="L906" s="154"/>
      <c r="M906" s="160"/>
    </row>
    <row r="907" spans="2:13" ht="15" hidden="1" customHeight="1">
      <c r="B907" s="156"/>
      <c r="C907" s="176"/>
      <c r="D907" s="147" t="e">
        <f>+VLOOKUP(C907,AREAS!$A$1:$B$13,2,0)</f>
        <v>#N/A</v>
      </c>
      <c r="E907" s="157"/>
      <c r="F907" s="161"/>
      <c r="G907" s="155"/>
      <c r="H907" s="155"/>
      <c r="I907" s="169">
        <f t="shared" si="11"/>
        <v>0</v>
      </c>
      <c r="J907" s="159"/>
      <c r="K907" s="172"/>
      <c r="L907" s="154"/>
      <c r="M907" s="160"/>
    </row>
    <row r="908" spans="2:13" ht="15" hidden="1" customHeight="1">
      <c r="B908" s="156"/>
      <c r="C908" s="176"/>
      <c r="D908" s="147" t="e">
        <f>+VLOOKUP(C908,AREAS!$A$1:$B$13,2,0)</f>
        <v>#N/A</v>
      </c>
      <c r="E908" s="157"/>
      <c r="F908" s="161"/>
      <c r="G908" s="155"/>
      <c r="H908" s="155"/>
      <c r="I908" s="169">
        <f t="shared" si="11"/>
        <v>0</v>
      </c>
      <c r="J908" s="159"/>
      <c r="K908" s="172"/>
      <c r="L908" s="154"/>
      <c r="M908" s="160"/>
    </row>
    <row r="909" spans="2:13" ht="15" hidden="1" customHeight="1">
      <c r="B909" s="156"/>
      <c r="C909" s="176"/>
      <c r="D909" s="147" t="e">
        <f>+VLOOKUP(C909,AREAS!$A$1:$B$13,2,0)</f>
        <v>#N/A</v>
      </c>
      <c r="E909" s="157"/>
      <c r="F909" s="161"/>
      <c r="G909" s="155"/>
      <c r="H909" s="155"/>
      <c r="I909" s="169">
        <f t="shared" si="11"/>
        <v>0</v>
      </c>
      <c r="J909" s="159"/>
      <c r="K909" s="172"/>
      <c r="L909" s="154"/>
      <c r="M909" s="160"/>
    </row>
    <row r="910" spans="2:13" ht="15" hidden="1" customHeight="1">
      <c r="B910" s="156"/>
      <c r="C910" s="176"/>
      <c r="D910" s="147" t="e">
        <f>+VLOOKUP(C910,AREAS!$A$1:$B$13,2,0)</f>
        <v>#N/A</v>
      </c>
      <c r="E910" s="157"/>
      <c r="F910" s="161"/>
      <c r="G910" s="155"/>
      <c r="H910" s="155"/>
      <c r="I910" s="169">
        <f t="shared" si="11"/>
        <v>0</v>
      </c>
      <c r="J910" s="159"/>
      <c r="K910" s="172"/>
      <c r="L910" s="154"/>
      <c r="M910" s="160"/>
    </row>
    <row r="911" spans="2:13" ht="15" hidden="1" customHeight="1">
      <c r="B911" s="156"/>
      <c r="C911" s="176"/>
      <c r="D911" s="147" t="e">
        <f>+VLOOKUP(C911,AREAS!$A$1:$B$13,2,0)</f>
        <v>#N/A</v>
      </c>
      <c r="E911" s="157"/>
      <c r="F911" s="161"/>
      <c r="G911" s="155"/>
      <c r="H911" s="155"/>
      <c r="I911" s="169">
        <f t="shared" si="11"/>
        <v>0</v>
      </c>
      <c r="J911" s="159"/>
      <c r="K911" s="172"/>
      <c r="L911" s="154"/>
      <c r="M911" s="160"/>
    </row>
    <row r="912" spans="2:13" ht="15" hidden="1" customHeight="1">
      <c r="B912" s="156"/>
      <c r="C912" s="176"/>
      <c r="D912" s="147" t="e">
        <f>+VLOOKUP(C912,AREAS!$A$1:$B$13,2,0)</f>
        <v>#N/A</v>
      </c>
      <c r="E912" s="157"/>
      <c r="F912" s="161"/>
      <c r="G912" s="155"/>
      <c r="H912" s="155"/>
      <c r="I912" s="169">
        <f t="shared" si="11"/>
        <v>0</v>
      </c>
      <c r="J912" s="159"/>
      <c r="K912" s="172"/>
      <c r="L912" s="154"/>
      <c r="M912" s="160"/>
    </row>
    <row r="913" spans="2:13" ht="15" hidden="1" customHeight="1">
      <c r="B913" s="156"/>
      <c r="C913" s="176"/>
      <c r="D913" s="147" t="e">
        <f>+VLOOKUP(C913,AREAS!$A$1:$B$13,2,0)</f>
        <v>#N/A</v>
      </c>
      <c r="E913" s="157"/>
      <c r="F913" s="161"/>
      <c r="G913" s="155"/>
      <c r="H913" s="155"/>
      <c r="I913" s="169">
        <f t="shared" si="11"/>
        <v>0</v>
      </c>
      <c r="J913" s="159"/>
      <c r="K913" s="172"/>
      <c r="L913" s="154"/>
      <c r="M913" s="160"/>
    </row>
    <row r="914" spans="2:13" ht="15" hidden="1" customHeight="1">
      <c r="B914" s="156"/>
      <c r="C914" s="176"/>
      <c r="D914" s="147" t="e">
        <f>+VLOOKUP(C914,AREAS!$A$1:$B$13,2,0)</f>
        <v>#N/A</v>
      </c>
      <c r="E914" s="157"/>
      <c r="F914" s="161"/>
      <c r="G914" s="155"/>
      <c r="H914" s="155"/>
      <c r="I914" s="169">
        <f t="shared" si="11"/>
        <v>0</v>
      </c>
      <c r="J914" s="159"/>
      <c r="K914" s="172"/>
      <c r="L914" s="154"/>
      <c r="M914" s="160"/>
    </row>
    <row r="915" spans="2:13" ht="15" hidden="1" customHeight="1">
      <c r="B915" s="156"/>
      <c r="C915" s="176"/>
      <c r="D915" s="147" t="e">
        <f>+VLOOKUP(C915,AREAS!$A$1:$B$13,2,0)</f>
        <v>#N/A</v>
      </c>
      <c r="E915" s="157"/>
      <c r="F915" s="161"/>
      <c r="G915" s="155"/>
      <c r="H915" s="155"/>
      <c r="I915" s="169">
        <f t="shared" si="11"/>
        <v>0</v>
      </c>
      <c r="J915" s="159"/>
      <c r="K915" s="172"/>
      <c r="L915" s="154"/>
      <c r="M915" s="160"/>
    </row>
    <row r="916" spans="2:13" ht="15" hidden="1" customHeight="1">
      <c r="B916" s="156"/>
      <c r="C916" s="176"/>
      <c r="D916" s="147" t="e">
        <f>+VLOOKUP(C916,AREAS!$A$1:$B$13,2,0)</f>
        <v>#N/A</v>
      </c>
      <c r="E916" s="157"/>
      <c r="F916" s="161"/>
      <c r="G916" s="155"/>
      <c r="H916" s="155"/>
      <c r="I916" s="169">
        <f t="shared" si="11"/>
        <v>0</v>
      </c>
      <c r="J916" s="159"/>
      <c r="K916" s="172"/>
      <c r="L916" s="154"/>
      <c r="M916" s="160"/>
    </row>
    <row r="917" spans="2:13" ht="15" hidden="1" customHeight="1">
      <c r="B917" s="156"/>
      <c r="C917" s="176"/>
      <c r="D917" s="147" t="e">
        <f>+VLOOKUP(C917,AREAS!$A$1:$B$13,2,0)</f>
        <v>#N/A</v>
      </c>
      <c r="E917" s="157"/>
      <c r="F917" s="161"/>
      <c r="G917" s="155"/>
      <c r="H917" s="155"/>
      <c r="I917" s="169">
        <f t="shared" si="11"/>
        <v>0</v>
      </c>
      <c r="J917" s="159"/>
      <c r="K917" s="172"/>
      <c r="L917" s="154"/>
      <c r="M917" s="160"/>
    </row>
    <row r="918" spans="2:13" ht="15" hidden="1" customHeight="1">
      <c r="B918" s="156"/>
      <c r="C918" s="176"/>
      <c r="D918" s="147" t="e">
        <f>+VLOOKUP(C918,AREAS!$A$1:$B$13,2,0)</f>
        <v>#N/A</v>
      </c>
      <c r="E918" s="157"/>
      <c r="F918" s="161"/>
      <c r="G918" s="155"/>
      <c r="H918" s="155"/>
      <c r="I918" s="169">
        <f t="shared" si="11"/>
        <v>0</v>
      </c>
      <c r="J918" s="159"/>
      <c r="K918" s="172"/>
      <c r="L918" s="154"/>
      <c r="M918" s="160"/>
    </row>
    <row r="919" spans="2:13" ht="15" hidden="1" customHeight="1">
      <c r="B919" s="156"/>
      <c r="C919" s="176"/>
      <c r="D919" s="147" t="e">
        <f>+VLOOKUP(C919,AREAS!$A$1:$B$13,2,0)</f>
        <v>#N/A</v>
      </c>
      <c r="E919" s="157"/>
      <c r="F919" s="161"/>
      <c r="G919" s="155"/>
      <c r="H919" s="155"/>
      <c r="I919" s="169">
        <f t="shared" si="11"/>
        <v>0</v>
      </c>
      <c r="J919" s="159"/>
      <c r="K919" s="172"/>
      <c r="L919" s="154"/>
      <c r="M919" s="160"/>
    </row>
    <row r="920" spans="2:13" ht="15" hidden="1" customHeight="1">
      <c r="B920" s="156"/>
      <c r="C920" s="176"/>
      <c r="D920" s="147" t="e">
        <f>+VLOOKUP(C920,AREAS!$A$1:$B$13,2,0)</f>
        <v>#N/A</v>
      </c>
      <c r="E920" s="157"/>
      <c r="F920" s="161"/>
      <c r="G920" s="155"/>
      <c r="H920" s="155"/>
      <c r="I920" s="169">
        <f t="shared" si="11"/>
        <v>0</v>
      </c>
      <c r="J920" s="159"/>
      <c r="K920" s="172"/>
      <c r="L920" s="154"/>
      <c r="M920" s="160"/>
    </row>
    <row r="921" spans="2:13" ht="15" hidden="1" customHeight="1">
      <c r="B921" s="156"/>
      <c r="C921" s="176"/>
      <c r="D921" s="147" t="e">
        <f>+VLOOKUP(C921,AREAS!$A$1:$B$13,2,0)</f>
        <v>#N/A</v>
      </c>
      <c r="E921" s="157"/>
      <c r="F921" s="161"/>
      <c r="G921" s="155"/>
      <c r="H921" s="155"/>
      <c r="I921" s="169">
        <f t="shared" si="11"/>
        <v>0</v>
      </c>
      <c r="J921" s="159"/>
      <c r="K921" s="172"/>
      <c r="L921" s="154"/>
      <c r="M921" s="160"/>
    </row>
    <row r="922" spans="2:13" ht="15" hidden="1" customHeight="1">
      <c r="B922" s="156"/>
      <c r="C922" s="176"/>
      <c r="D922" s="147" t="e">
        <f>+VLOOKUP(C922,AREAS!$A$1:$B$13,2,0)</f>
        <v>#N/A</v>
      </c>
      <c r="E922" s="157"/>
      <c r="F922" s="161"/>
      <c r="G922" s="155"/>
      <c r="H922" s="155"/>
      <c r="I922" s="169">
        <f t="shared" si="11"/>
        <v>0</v>
      </c>
      <c r="J922" s="159"/>
      <c r="K922" s="172"/>
      <c r="L922" s="154"/>
      <c r="M922" s="160"/>
    </row>
    <row r="923" spans="2:13" ht="15" hidden="1" customHeight="1">
      <c r="B923" s="156"/>
      <c r="C923" s="176"/>
      <c r="D923" s="147" t="e">
        <f>+VLOOKUP(C923,AREAS!$A$1:$B$13,2,0)</f>
        <v>#N/A</v>
      </c>
      <c r="E923" s="157"/>
      <c r="F923" s="161"/>
      <c r="G923" s="155"/>
      <c r="H923" s="155"/>
      <c r="I923" s="169">
        <f t="shared" si="11"/>
        <v>0</v>
      </c>
      <c r="J923" s="159"/>
      <c r="K923" s="172"/>
      <c r="L923" s="154"/>
      <c r="M923" s="160"/>
    </row>
    <row r="924" spans="2:13" ht="15" hidden="1" customHeight="1">
      <c r="B924" s="156"/>
      <c r="C924" s="176"/>
      <c r="D924" s="147" t="e">
        <f>+VLOOKUP(C924,AREAS!$A$1:$B$13,2,0)</f>
        <v>#N/A</v>
      </c>
      <c r="E924" s="157"/>
      <c r="F924" s="161"/>
      <c r="G924" s="155"/>
      <c r="H924" s="155"/>
      <c r="I924" s="169">
        <f t="shared" si="11"/>
        <v>0</v>
      </c>
      <c r="J924" s="159"/>
      <c r="K924" s="172"/>
      <c r="L924" s="154"/>
      <c r="M924" s="160"/>
    </row>
    <row r="925" spans="2:13" ht="15" hidden="1" customHeight="1">
      <c r="B925" s="156"/>
      <c r="C925" s="176"/>
      <c r="D925" s="147" t="e">
        <f>+VLOOKUP(C925,AREAS!$A$1:$B$13,2,0)</f>
        <v>#N/A</v>
      </c>
      <c r="E925" s="157"/>
      <c r="F925" s="161"/>
      <c r="G925" s="155"/>
      <c r="H925" s="155"/>
      <c r="I925" s="169">
        <f t="shared" si="11"/>
        <v>0</v>
      </c>
      <c r="J925" s="159"/>
      <c r="K925" s="172"/>
      <c r="L925" s="154"/>
      <c r="M925" s="160"/>
    </row>
    <row r="926" spans="2:13" ht="15" hidden="1" customHeight="1">
      <c r="B926" s="156"/>
      <c r="C926" s="176"/>
      <c r="D926" s="147" t="e">
        <f>+VLOOKUP(C926,AREAS!$A$1:$B$13,2,0)</f>
        <v>#N/A</v>
      </c>
      <c r="E926" s="157"/>
      <c r="F926" s="161"/>
      <c r="G926" s="155"/>
      <c r="H926" s="155"/>
      <c r="I926" s="169">
        <f t="shared" si="11"/>
        <v>0</v>
      </c>
      <c r="J926" s="159"/>
      <c r="K926" s="172"/>
      <c r="L926" s="154"/>
      <c r="M926" s="160"/>
    </row>
    <row r="927" spans="2:13" ht="15" hidden="1" customHeight="1">
      <c r="B927" s="156"/>
      <c r="C927" s="176"/>
      <c r="D927" s="147" t="e">
        <f>+VLOOKUP(C927,AREAS!$A$1:$B$13,2,0)</f>
        <v>#N/A</v>
      </c>
      <c r="E927" s="157"/>
      <c r="F927" s="161"/>
      <c r="G927" s="155"/>
      <c r="H927" s="155"/>
      <c r="I927" s="169">
        <f t="shared" si="11"/>
        <v>0</v>
      </c>
      <c r="J927" s="159"/>
      <c r="K927" s="172"/>
      <c r="L927" s="154"/>
      <c r="M927" s="160"/>
    </row>
    <row r="928" spans="2:13" ht="15" hidden="1" customHeight="1">
      <c r="B928" s="156"/>
      <c r="C928" s="176"/>
      <c r="D928" s="147" t="e">
        <f>+VLOOKUP(C928,AREAS!$A$1:$B$13,2,0)</f>
        <v>#N/A</v>
      </c>
      <c r="E928" s="157"/>
      <c r="F928" s="161"/>
      <c r="G928" s="155"/>
      <c r="H928" s="155"/>
      <c r="I928" s="169">
        <f t="shared" si="11"/>
        <v>0</v>
      </c>
      <c r="J928" s="159"/>
      <c r="K928" s="172"/>
      <c r="L928" s="154"/>
      <c r="M928" s="160"/>
    </row>
    <row r="929" spans="2:13" ht="15" hidden="1" customHeight="1">
      <c r="B929" s="156"/>
      <c r="C929" s="176"/>
      <c r="D929" s="147" t="e">
        <f>+VLOOKUP(C929,AREAS!$A$1:$B$13,2,0)</f>
        <v>#N/A</v>
      </c>
      <c r="E929" s="157"/>
      <c r="F929" s="161"/>
      <c r="G929" s="155"/>
      <c r="H929" s="155"/>
      <c r="I929" s="169">
        <f t="shared" si="11"/>
        <v>0</v>
      </c>
      <c r="J929" s="159"/>
      <c r="K929" s="172"/>
      <c r="L929" s="154"/>
      <c r="M929" s="160"/>
    </row>
    <row r="930" spans="2:13" ht="15" hidden="1" customHeight="1">
      <c r="B930" s="156"/>
      <c r="C930" s="176"/>
      <c r="D930" s="147" t="e">
        <f>+VLOOKUP(C930,AREAS!$A$1:$B$13,2,0)</f>
        <v>#N/A</v>
      </c>
      <c r="E930" s="157"/>
      <c r="F930" s="161"/>
      <c r="G930" s="155"/>
      <c r="H930" s="155"/>
      <c r="I930" s="169">
        <f t="shared" si="11"/>
        <v>0</v>
      </c>
      <c r="J930" s="159"/>
      <c r="K930" s="172"/>
      <c r="L930" s="154"/>
      <c r="M930" s="160"/>
    </row>
    <row r="931" spans="2:13" ht="15" hidden="1" customHeight="1">
      <c r="B931" s="156"/>
      <c r="C931" s="176"/>
      <c r="D931" s="147" t="e">
        <f>+VLOOKUP(C931,AREAS!$A$1:$B$13,2,0)</f>
        <v>#N/A</v>
      </c>
      <c r="E931" s="157"/>
      <c r="F931" s="161"/>
      <c r="G931" s="155"/>
      <c r="H931" s="155"/>
      <c r="I931" s="169">
        <f t="shared" si="11"/>
        <v>0</v>
      </c>
      <c r="J931" s="159"/>
      <c r="K931" s="172"/>
      <c r="L931" s="154"/>
      <c r="M931" s="160"/>
    </row>
    <row r="932" spans="2:13" ht="15" hidden="1" customHeight="1">
      <c r="B932" s="156"/>
      <c r="C932" s="176"/>
      <c r="D932" s="147" t="e">
        <f>+VLOOKUP(C932,AREAS!$A$1:$B$13,2,0)</f>
        <v>#N/A</v>
      </c>
      <c r="E932" s="157"/>
      <c r="F932" s="161"/>
      <c r="G932" s="155"/>
      <c r="H932" s="155"/>
      <c r="I932" s="169">
        <f t="shared" si="11"/>
        <v>0</v>
      </c>
      <c r="J932" s="159"/>
      <c r="K932" s="172"/>
      <c r="L932" s="154"/>
      <c r="M932" s="160"/>
    </row>
    <row r="933" spans="2:13" ht="15" hidden="1" customHeight="1">
      <c r="B933" s="156"/>
      <c r="C933" s="176"/>
      <c r="D933" s="147" t="e">
        <f>+VLOOKUP(C933,AREAS!$A$1:$B$13,2,0)</f>
        <v>#N/A</v>
      </c>
      <c r="E933" s="157"/>
      <c r="F933" s="161"/>
      <c r="G933" s="155"/>
      <c r="H933" s="155"/>
      <c r="I933" s="169">
        <f t="shared" si="11"/>
        <v>0</v>
      </c>
      <c r="J933" s="159"/>
      <c r="K933" s="172"/>
      <c r="L933" s="154"/>
      <c r="M933" s="160"/>
    </row>
    <row r="934" spans="2:13" ht="15" hidden="1" customHeight="1">
      <c r="B934" s="156"/>
      <c r="C934" s="176"/>
      <c r="D934" s="147" t="e">
        <f>+VLOOKUP(C934,AREAS!$A$1:$B$13,2,0)</f>
        <v>#N/A</v>
      </c>
      <c r="E934" s="157"/>
      <c r="F934" s="161"/>
      <c r="G934" s="155"/>
      <c r="H934" s="155"/>
      <c r="I934" s="169">
        <f t="shared" si="11"/>
        <v>0</v>
      </c>
      <c r="J934" s="159"/>
      <c r="K934" s="172"/>
      <c r="L934" s="154"/>
      <c r="M934" s="160"/>
    </row>
    <row r="935" spans="2:13" ht="15" hidden="1" customHeight="1">
      <c r="B935" s="156"/>
      <c r="C935" s="176"/>
      <c r="D935" s="147" t="e">
        <f>+VLOOKUP(C935,AREAS!$A$1:$B$13,2,0)</f>
        <v>#N/A</v>
      </c>
      <c r="E935" s="157"/>
      <c r="F935" s="161"/>
      <c r="G935" s="155"/>
      <c r="H935" s="155"/>
      <c r="I935" s="169">
        <f t="shared" si="11"/>
        <v>0</v>
      </c>
      <c r="J935" s="159"/>
      <c r="K935" s="172"/>
      <c r="L935" s="154"/>
      <c r="M935" s="160"/>
    </row>
    <row r="936" spans="2:13" ht="15" hidden="1" customHeight="1">
      <c r="B936" s="156"/>
      <c r="C936" s="176"/>
      <c r="D936" s="147" t="e">
        <f>+VLOOKUP(C936,AREAS!$A$1:$B$13,2,0)</f>
        <v>#N/A</v>
      </c>
      <c r="E936" s="157"/>
      <c r="F936" s="161"/>
      <c r="G936" s="155"/>
      <c r="H936" s="155"/>
      <c r="I936" s="169">
        <f t="shared" si="11"/>
        <v>0</v>
      </c>
      <c r="J936" s="159"/>
      <c r="K936" s="172"/>
      <c r="L936" s="154"/>
      <c r="M936" s="160"/>
    </row>
    <row r="937" spans="2:13" ht="15" hidden="1" customHeight="1">
      <c r="B937" s="156"/>
      <c r="C937" s="176"/>
      <c r="D937" s="147" t="e">
        <f>+VLOOKUP(C937,AREAS!$A$1:$B$13,2,0)</f>
        <v>#N/A</v>
      </c>
      <c r="E937" s="157"/>
      <c r="F937" s="161"/>
      <c r="G937" s="155"/>
      <c r="H937" s="155"/>
      <c r="I937" s="169">
        <f t="shared" si="11"/>
        <v>0</v>
      </c>
      <c r="J937" s="159"/>
      <c r="K937" s="172"/>
      <c r="L937" s="154"/>
      <c r="M937" s="160"/>
    </row>
    <row r="938" spans="2:13" ht="15" hidden="1" customHeight="1">
      <c r="B938" s="156"/>
      <c r="C938" s="176"/>
      <c r="D938" s="147" t="e">
        <f>+VLOOKUP(C938,AREAS!$A$1:$B$13,2,0)</f>
        <v>#N/A</v>
      </c>
      <c r="E938" s="157"/>
      <c r="F938" s="161"/>
      <c r="G938" s="155"/>
      <c r="H938" s="155"/>
      <c r="I938" s="169">
        <f t="shared" si="11"/>
        <v>0</v>
      </c>
      <c r="J938" s="159"/>
      <c r="K938" s="172"/>
      <c r="L938" s="154"/>
      <c r="M938" s="160"/>
    </row>
    <row r="939" spans="2:13" ht="15" hidden="1" customHeight="1">
      <c r="B939" s="156"/>
      <c r="C939" s="176"/>
      <c r="D939" s="147" t="e">
        <f>+VLOOKUP(C939,AREAS!$A$1:$B$13,2,0)</f>
        <v>#N/A</v>
      </c>
      <c r="E939" s="157"/>
      <c r="F939" s="161"/>
      <c r="G939" s="155"/>
      <c r="H939" s="155"/>
      <c r="I939" s="169">
        <f t="shared" si="11"/>
        <v>0</v>
      </c>
      <c r="J939" s="159"/>
      <c r="K939" s="172"/>
      <c r="L939" s="154"/>
      <c r="M939" s="160"/>
    </row>
    <row r="940" spans="2:13" ht="15" hidden="1" customHeight="1">
      <c r="B940" s="156"/>
      <c r="C940" s="176"/>
      <c r="D940" s="147" t="e">
        <f>+VLOOKUP(C940,AREAS!$A$1:$B$13,2,0)</f>
        <v>#N/A</v>
      </c>
      <c r="E940" s="157"/>
      <c r="F940" s="161"/>
      <c r="G940" s="155"/>
      <c r="H940" s="155"/>
      <c r="I940" s="169">
        <f t="shared" si="11"/>
        <v>0</v>
      </c>
      <c r="J940" s="159"/>
      <c r="K940" s="172"/>
      <c r="L940" s="154"/>
      <c r="M940" s="160"/>
    </row>
    <row r="941" spans="2:13" ht="15" hidden="1" customHeight="1">
      <c r="B941" s="156"/>
      <c r="C941" s="176"/>
      <c r="D941" s="147" t="e">
        <f>+VLOOKUP(C941,AREAS!$A$1:$B$13,2,0)</f>
        <v>#N/A</v>
      </c>
      <c r="E941" s="157"/>
      <c r="F941" s="161"/>
      <c r="G941" s="155"/>
      <c r="H941" s="155"/>
      <c r="I941" s="169">
        <f t="shared" si="11"/>
        <v>0</v>
      </c>
      <c r="J941" s="159"/>
      <c r="K941" s="172"/>
      <c r="L941" s="154"/>
      <c r="M941" s="160"/>
    </row>
    <row r="942" spans="2:13" ht="15" hidden="1" customHeight="1">
      <c r="B942" s="156"/>
      <c r="C942" s="176"/>
      <c r="D942" s="147" t="e">
        <f>+VLOOKUP(C942,AREAS!$A$1:$B$13,2,0)</f>
        <v>#N/A</v>
      </c>
      <c r="E942" s="157"/>
      <c r="F942" s="161"/>
      <c r="G942" s="155"/>
      <c r="H942" s="155"/>
      <c r="I942" s="169">
        <f t="shared" si="11"/>
        <v>0</v>
      </c>
      <c r="J942" s="159"/>
      <c r="K942" s="172"/>
      <c r="L942" s="154"/>
      <c r="M942" s="160"/>
    </row>
    <row r="943" spans="2:13" ht="15" hidden="1" customHeight="1">
      <c r="B943" s="156"/>
      <c r="C943" s="176"/>
      <c r="D943" s="147" t="e">
        <f>+VLOOKUP(C943,AREAS!$A$1:$B$13,2,0)</f>
        <v>#N/A</v>
      </c>
      <c r="E943" s="157"/>
      <c r="F943" s="161"/>
      <c r="G943" s="155"/>
      <c r="H943" s="155"/>
      <c r="I943" s="169">
        <f t="shared" si="11"/>
        <v>0</v>
      </c>
      <c r="J943" s="159"/>
      <c r="K943" s="172"/>
      <c r="L943" s="154"/>
      <c r="M943" s="160"/>
    </row>
    <row r="944" spans="2:13" ht="15" hidden="1" customHeight="1">
      <c r="B944" s="156"/>
      <c r="C944" s="176"/>
      <c r="D944" s="147" t="e">
        <f>+VLOOKUP(C944,AREAS!$A$1:$B$13,2,0)</f>
        <v>#N/A</v>
      </c>
      <c r="E944" s="157"/>
      <c r="F944" s="161"/>
      <c r="G944" s="155"/>
      <c r="H944" s="155"/>
      <c r="I944" s="169">
        <f t="shared" si="11"/>
        <v>0</v>
      </c>
      <c r="J944" s="159"/>
      <c r="K944" s="172"/>
      <c r="L944" s="154"/>
      <c r="M944" s="160"/>
    </row>
    <row r="945" spans="2:13" ht="15" hidden="1" customHeight="1">
      <c r="B945" s="156"/>
      <c r="C945" s="176"/>
      <c r="D945" s="147" t="e">
        <f>+VLOOKUP(C945,AREAS!$A$1:$B$13,2,0)</f>
        <v>#N/A</v>
      </c>
      <c r="E945" s="157"/>
      <c r="F945" s="161"/>
      <c r="G945" s="155"/>
      <c r="H945" s="155"/>
      <c r="I945" s="169">
        <f t="shared" si="11"/>
        <v>0</v>
      </c>
      <c r="J945" s="159"/>
      <c r="K945" s="172"/>
      <c r="L945" s="154"/>
      <c r="M945" s="160"/>
    </row>
    <row r="946" spans="2:13" ht="15" hidden="1" customHeight="1">
      <c r="B946" s="156"/>
      <c r="C946" s="176"/>
      <c r="D946" s="147" t="e">
        <f>+VLOOKUP(C946,AREAS!$A$1:$B$13,2,0)</f>
        <v>#N/A</v>
      </c>
      <c r="E946" s="157"/>
      <c r="F946" s="161"/>
      <c r="G946" s="155"/>
      <c r="H946" s="155"/>
      <c r="I946" s="169">
        <f t="shared" si="11"/>
        <v>0</v>
      </c>
      <c r="J946" s="159"/>
      <c r="K946" s="172"/>
      <c r="L946" s="154"/>
      <c r="M946" s="160"/>
    </row>
    <row r="947" spans="2:13" ht="15" hidden="1" customHeight="1">
      <c r="B947" s="156"/>
      <c r="C947" s="176"/>
      <c r="D947" s="147" t="e">
        <f>+VLOOKUP(C947,AREAS!$A$1:$B$13,2,0)</f>
        <v>#N/A</v>
      </c>
      <c r="E947" s="157"/>
      <c r="F947" s="161"/>
      <c r="G947" s="155"/>
      <c r="H947" s="155"/>
      <c r="I947" s="169">
        <f t="shared" si="11"/>
        <v>0</v>
      </c>
      <c r="J947" s="159"/>
      <c r="K947" s="172"/>
      <c r="L947" s="154"/>
      <c r="M947" s="160"/>
    </row>
    <row r="948" spans="2:13" ht="15" hidden="1" customHeight="1">
      <c r="B948" s="156"/>
      <c r="C948" s="176"/>
      <c r="D948" s="147" t="e">
        <f>+VLOOKUP(C948,AREAS!$A$1:$B$13,2,0)</f>
        <v>#N/A</v>
      </c>
      <c r="E948" s="157"/>
      <c r="F948" s="161"/>
      <c r="G948" s="155"/>
      <c r="H948" s="155"/>
      <c r="I948" s="169">
        <f t="shared" si="11"/>
        <v>0</v>
      </c>
      <c r="J948" s="159"/>
      <c r="K948" s="172"/>
      <c r="L948" s="154"/>
      <c r="M948" s="160"/>
    </row>
    <row r="949" spans="2:13" ht="15" hidden="1" customHeight="1">
      <c r="B949" s="156"/>
      <c r="C949" s="176"/>
      <c r="D949" s="147" t="e">
        <f>+VLOOKUP(C949,AREAS!$A$1:$B$13,2,0)</f>
        <v>#N/A</v>
      </c>
      <c r="E949" s="157"/>
      <c r="F949" s="161"/>
      <c r="G949" s="155"/>
      <c r="H949" s="155"/>
      <c r="I949" s="169">
        <f t="shared" ref="I949:I1012" si="12">+I948+G949-H949</f>
        <v>0</v>
      </c>
      <c r="J949" s="159"/>
      <c r="K949" s="172"/>
      <c r="L949" s="154"/>
      <c r="M949" s="160"/>
    </row>
    <row r="950" spans="2:13" ht="15" hidden="1" customHeight="1">
      <c r="B950" s="156"/>
      <c r="C950" s="176"/>
      <c r="D950" s="147" t="e">
        <f>+VLOOKUP(C950,AREAS!$A$1:$B$13,2,0)</f>
        <v>#N/A</v>
      </c>
      <c r="E950" s="157"/>
      <c r="F950" s="161"/>
      <c r="G950" s="155"/>
      <c r="H950" s="155"/>
      <c r="I950" s="169">
        <f t="shared" si="12"/>
        <v>0</v>
      </c>
      <c r="J950" s="159"/>
      <c r="K950" s="172"/>
      <c r="L950" s="154"/>
      <c r="M950" s="160"/>
    </row>
    <row r="951" spans="2:13" ht="15" hidden="1" customHeight="1">
      <c r="B951" s="156"/>
      <c r="C951" s="176"/>
      <c r="D951" s="147" t="e">
        <f>+VLOOKUP(C951,AREAS!$A$1:$B$13,2,0)</f>
        <v>#N/A</v>
      </c>
      <c r="E951" s="157"/>
      <c r="F951" s="161"/>
      <c r="G951" s="155"/>
      <c r="H951" s="155"/>
      <c r="I951" s="169">
        <f t="shared" si="12"/>
        <v>0</v>
      </c>
      <c r="J951" s="159"/>
      <c r="K951" s="172"/>
      <c r="L951" s="154"/>
      <c r="M951" s="160"/>
    </row>
    <row r="952" spans="2:13" ht="15" hidden="1" customHeight="1">
      <c r="B952" s="156"/>
      <c r="C952" s="176"/>
      <c r="D952" s="147" t="e">
        <f>+VLOOKUP(C952,AREAS!$A$1:$B$13,2,0)</f>
        <v>#N/A</v>
      </c>
      <c r="E952" s="157"/>
      <c r="F952" s="161"/>
      <c r="G952" s="155"/>
      <c r="H952" s="155"/>
      <c r="I952" s="169">
        <f t="shared" si="12"/>
        <v>0</v>
      </c>
      <c r="J952" s="159"/>
      <c r="K952" s="172"/>
      <c r="L952" s="154"/>
      <c r="M952" s="160"/>
    </row>
    <row r="953" spans="2:13" ht="15" hidden="1" customHeight="1">
      <c r="B953" s="156"/>
      <c r="C953" s="176"/>
      <c r="D953" s="147" t="e">
        <f>+VLOOKUP(C953,AREAS!$A$1:$B$13,2,0)</f>
        <v>#N/A</v>
      </c>
      <c r="E953" s="157"/>
      <c r="F953" s="161"/>
      <c r="G953" s="155"/>
      <c r="H953" s="155"/>
      <c r="I953" s="169">
        <f t="shared" si="12"/>
        <v>0</v>
      </c>
      <c r="J953" s="159"/>
      <c r="K953" s="172"/>
      <c r="L953" s="154"/>
      <c r="M953" s="160"/>
    </row>
    <row r="954" spans="2:13" ht="15" hidden="1" customHeight="1">
      <c r="B954" s="156"/>
      <c r="C954" s="176"/>
      <c r="D954" s="147" t="e">
        <f>+VLOOKUP(C954,AREAS!$A$1:$B$13,2,0)</f>
        <v>#N/A</v>
      </c>
      <c r="E954" s="157"/>
      <c r="F954" s="161"/>
      <c r="G954" s="155"/>
      <c r="H954" s="155"/>
      <c r="I954" s="169">
        <f t="shared" si="12"/>
        <v>0</v>
      </c>
      <c r="J954" s="159"/>
      <c r="K954" s="172"/>
      <c r="L954" s="154"/>
      <c r="M954" s="160"/>
    </row>
    <row r="955" spans="2:13" ht="15" hidden="1" customHeight="1">
      <c r="B955" s="156"/>
      <c r="C955" s="176"/>
      <c r="D955" s="147" t="e">
        <f>+VLOOKUP(C955,AREAS!$A$1:$B$13,2,0)</f>
        <v>#N/A</v>
      </c>
      <c r="E955" s="157"/>
      <c r="F955" s="161"/>
      <c r="G955" s="155"/>
      <c r="H955" s="155"/>
      <c r="I955" s="169">
        <f t="shared" si="12"/>
        <v>0</v>
      </c>
      <c r="J955" s="159"/>
      <c r="K955" s="172"/>
      <c r="L955" s="154"/>
      <c r="M955" s="160"/>
    </row>
    <row r="956" spans="2:13" ht="15" hidden="1" customHeight="1">
      <c r="B956" s="156"/>
      <c r="C956" s="176"/>
      <c r="D956" s="147" t="e">
        <f>+VLOOKUP(C956,AREAS!$A$1:$B$13,2,0)</f>
        <v>#N/A</v>
      </c>
      <c r="E956" s="157"/>
      <c r="F956" s="161"/>
      <c r="G956" s="155"/>
      <c r="H956" s="155"/>
      <c r="I956" s="169">
        <f t="shared" si="12"/>
        <v>0</v>
      </c>
      <c r="J956" s="159"/>
      <c r="K956" s="172"/>
      <c r="L956" s="154"/>
      <c r="M956" s="160"/>
    </row>
    <row r="957" spans="2:13" ht="15" hidden="1" customHeight="1">
      <c r="B957" s="156"/>
      <c r="C957" s="176"/>
      <c r="D957" s="147" t="e">
        <f>+VLOOKUP(C957,AREAS!$A$1:$B$13,2,0)</f>
        <v>#N/A</v>
      </c>
      <c r="E957" s="157"/>
      <c r="F957" s="161"/>
      <c r="G957" s="155"/>
      <c r="H957" s="155"/>
      <c r="I957" s="169">
        <f t="shared" si="12"/>
        <v>0</v>
      </c>
      <c r="J957" s="159"/>
      <c r="K957" s="172"/>
      <c r="L957" s="154"/>
      <c r="M957" s="160"/>
    </row>
    <row r="958" spans="2:13" ht="15" hidden="1" customHeight="1">
      <c r="B958" s="156"/>
      <c r="C958" s="176"/>
      <c r="D958" s="147" t="e">
        <f>+VLOOKUP(C958,AREAS!$A$1:$B$13,2,0)</f>
        <v>#N/A</v>
      </c>
      <c r="E958" s="157"/>
      <c r="F958" s="161"/>
      <c r="G958" s="155"/>
      <c r="H958" s="155"/>
      <c r="I958" s="169">
        <f t="shared" si="12"/>
        <v>0</v>
      </c>
      <c r="J958" s="159"/>
      <c r="K958" s="172"/>
      <c r="L958" s="154"/>
      <c r="M958" s="160"/>
    </row>
    <row r="959" spans="2:13" ht="15" hidden="1" customHeight="1">
      <c r="B959" s="156"/>
      <c r="C959" s="176"/>
      <c r="D959" s="147" t="e">
        <f>+VLOOKUP(C959,AREAS!$A$1:$B$13,2,0)</f>
        <v>#N/A</v>
      </c>
      <c r="E959" s="157"/>
      <c r="F959" s="161"/>
      <c r="G959" s="155"/>
      <c r="H959" s="155"/>
      <c r="I959" s="169">
        <f t="shared" si="12"/>
        <v>0</v>
      </c>
      <c r="J959" s="159"/>
      <c r="K959" s="172"/>
      <c r="L959" s="154"/>
      <c r="M959" s="160"/>
    </row>
    <row r="960" spans="2:13" ht="15" hidden="1" customHeight="1">
      <c r="B960" s="156"/>
      <c r="C960" s="176"/>
      <c r="D960" s="147" t="e">
        <f>+VLOOKUP(C960,AREAS!$A$1:$B$13,2,0)</f>
        <v>#N/A</v>
      </c>
      <c r="E960" s="157"/>
      <c r="F960" s="161"/>
      <c r="G960" s="155"/>
      <c r="H960" s="155"/>
      <c r="I960" s="169">
        <f t="shared" si="12"/>
        <v>0</v>
      </c>
      <c r="J960" s="159"/>
      <c r="K960" s="172"/>
      <c r="L960" s="154"/>
      <c r="M960" s="160"/>
    </row>
    <row r="961" spans="2:13" ht="15" hidden="1" customHeight="1">
      <c r="B961" s="156"/>
      <c r="C961" s="176"/>
      <c r="D961" s="147" t="e">
        <f>+VLOOKUP(C961,AREAS!$A$1:$B$13,2,0)</f>
        <v>#N/A</v>
      </c>
      <c r="E961" s="157"/>
      <c r="F961" s="161"/>
      <c r="G961" s="155"/>
      <c r="H961" s="155"/>
      <c r="I961" s="169">
        <f t="shared" si="12"/>
        <v>0</v>
      </c>
      <c r="J961" s="159"/>
      <c r="K961" s="172"/>
      <c r="L961" s="154"/>
      <c r="M961" s="160"/>
    </row>
    <row r="962" spans="2:13" ht="15" hidden="1" customHeight="1">
      <c r="B962" s="156"/>
      <c r="C962" s="176"/>
      <c r="D962" s="147" t="e">
        <f>+VLOOKUP(C962,AREAS!$A$1:$B$13,2,0)</f>
        <v>#N/A</v>
      </c>
      <c r="E962" s="157"/>
      <c r="F962" s="161"/>
      <c r="G962" s="155"/>
      <c r="H962" s="155"/>
      <c r="I962" s="169">
        <f t="shared" si="12"/>
        <v>0</v>
      </c>
      <c r="J962" s="159"/>
      <c r="K962" s="172"/>
      <c r="L962" s="154"/>
      <c r="M962" s="160"/>
    </row>
    <row r="963" spans="2:13" ht="15" hidden="1" customHeight="1">
      <c r="B963" s="156"/>
      <c r="C963" s="176"/>
      <c r="D963" s="147" t="e">
        <f>+VLOOKUP(C963,AREAS!$A$1:$B$13,2,0)</f>
        <v>#N/A</v>
      </c>
      <c r="E963" s="157"/>
      <c r="F963" s="161"/>
      <c r="G963" s="155"/>
      <c r="H963" s="155"/>
      <c r="I963" s="169">
        <f t="shared" si="12"/>
        <v>0</v>
      </c>
      <c r="J963" s="159"/>
      <c r="K963" s="172"/>
      <c r="L963" s="154"/>
      <c r="M963" s="160"/>
    </row>
    <row r="964" spans="2:13" ht="15" hidden="1" customHeight="1">
      <c r="B964" s="156"/>
      <c r="C964" s="176"/>
      <c r="D964" s="147" t="e">
        <f>+VLOOKUP(C964,AREAS!$A$1:$B$13,2,0)</f>
        <v>#N/A</v>
      </c>
      <c r="E964" s="157"/>
      <c r="F964" s="161"/>
      <c r="G964" s="155"/>
      <c r="H964" s="155"/>
      <c r="I964" s="169">
        <f t="shared" si="12"/>
        <v>0</v>
      </c>
      <c r="J964" s="159"/>
      <c r="K964" s="172"/>
      <c r="L964" s="154"/>
      <c r="M964" s="160"/>
    </row>
    <row r="965" spans="2:13" ht="15" hidden="1" customHeight="1">
      <c r="B965" s="156"/>
      <c r="C965" s="176"/>
      <c r="D965" s="147" t="e">
        <f>+VLOOKUP(C965,AREAS!$A$1:$B$13,2,0)</f>
        <v>#N/A</v>
      </c>
      <c r="E965" s="157"/>
      <c r="F965" s="161"/>
      <c r="G965" s="155"/>
      <c r="H965" s="155"/>
      <c r="I965" s="169">
        <f t="shared" si="12"/>
        <v>0</v>
      </c>
      <c r="J965" s="159"/>
      <c r="K965" s="172"/>
      <c r="L965" s="154"/>
      <c r="M965" s="160"/>
    </row>
    <row r="966" spans="2:13" ht="15" hidden="1" customHeight="1">
      <c r="B966" s="156"/>
      <c r="C966" s="176"/>
      <c r="D966" s="147" t="e">
        <f>+VLOOKUP(C966,AREAS!$A$1:$B$13,2,0)</f>
        <v>#N/A</v>
      </c>
      <c r="E966" s="157"/>
      <c r="F966" s="161"/>
      <c r="G966" s="155"/>
      <c r="H966" s="155"/>
      <c r="I966" s="169">
        <f t="shared" si="12"/>
        <v>0</v>
      </c>
      <c r="J966" s="159"/>
      <c r="K966" s="172"/>
      <c r="L966" s="154"/>
      <c r="M966" s="160"/>
    </row>
    <row r="967" spans="2:13" ht="15" hidden="1" customHeight="1">
      <c r="B967" s="156"/>
      <c r="C967" s="176"/>
      <c r="D967" s="147" t="e">
        <f>+VLOOKUP(C967,AREAS!$A$1:$B$13,2,0)</f>
        <v>#N/A</v>
      </c>
      <c r="E967" s="157"/>
      <c r="F967" s="161"/>
      <c r="G967" s="155"/>
      <c r="H967" s="155"/>
      <c r="I967" s="169">
        <f t="shared" si="12"/>
        <v>0</v>
      </c>
      <c r="J967" s="159"/>
      <c r="K967" s="172"/>
      <c r="L967" s="154"/>
      <c r="M967" s="160"/>
    </row>
    <row r="968" spans="2:13" ht="15" hidden="1" customHeight="1">
      <c r="B968" s="156"/>
      <c r="C968" s="176"/>
      <c r="D968" s="147" t="e">
        <f>+VLOOKUP(C968,AREAS!$A$1:$B$13,2,0)</f>
        <v>#N/A</v>
      </c>
      <c r="E968" s="157"/>
      <c r="F968" s="161"/>
      <c r="G968" s="155"/>
      <c r="H968" s="155"/>
      <c r="I968" s="169">
        <f t="shared" si="12"/>
        <v>0</v>
      </c>
      <c r="J968" s="159"/>
      <c r="K968" s="172"/>
      <c r="L968" s="154"/>
      <c r="M968" s="160"/>
    </row>
    <row r="969" spans="2:13" ht="15" hidden="1" customHeight="1">
      <c r="B969" s="156"/>
      <c r="C969" s="176"/>
      <c r="D969" s="147" t="e">
        <f>+VLOOKUP(C969,AREAS!$A$1:$B$13,2,0)</f>
        <v>#N/A</v>
      </c>
      <c r="E969" s="157"/>
      <c r="F969" s="161"/>
      <c r="G969" s="155"/>
      <c r="H969" s="155"/>
      <c r="I969" s="169">
        <f t="shared" si="12"/>
        <v>0</v>
      </c>
      <c r="J969" s="159"/>
      <c r="K969" s="172"/>
      <c r="L969" s="154"/>
      <c r="M969" s="160"/>
    </row>
    <row r="970" spans="2:13" ht="15" hidden="1" customHeight="1">
      <c r="B970" s="156"/>
      <c r="C970" s="176"/>
      <c r="D970" s="147" t="e">
        <f>+VLOOKUP(C970,AREAS!$A$1:$B$13,2,0)</f>
        <v>#N/A</v>
      </c>
      <c r="E970" s="157"/>
      <c r="F970" s="161"/>
      <c r="G970" s="155"/>
      <c r="H970" s="155"/>
      <c r="I970" s="169">
        <f t="shared" si="12"/>
        <v>0</v>
      </c>
      <c r="J970" s="159"/>
      <c r="K970" s="172"/>
      <c r="L970" s="154"/>
      <c r="M970" s="160"/>
    </row>
    <row r="971" spans="2:13" ht="15" hidden="1" customHeight="1">
      <c r="B971" s="156"/>
      <c r="C971" s="176"/>
      <c r="D971" s="147" t="e">
        <f>+VLOOKUP(C971,AREAS!$A$1:$B$13,2,0)</f>
        <v>#N/A</v>
      </c>
      <c r="E971" s="157"/>
      <c r="F971" s="161"/>
      <c r="G971" s="155"/>
      <c r="H971" s="155"/>
      <c r="I971" s="169">
        <f t="shared" si="12"/>
        <v>0</v>
      </c>
      <c r="J971" s="159"/>
      <c r="K971" s="172"/>
      <c r="L971" s="154"/>
      <c r="M971" s="160"/>
    </row>
    <row r="972" spans="2:13" ht="15" hidden="1" customHeight="1">
      <c r="B972" s="156"/>
      <c r="C972" s="176"/>
      <c r="D972" s="147" t="e">
        <f>+VLOOKUP(C972,AREAS!$A$1:$B$13,2,0)</f>
        <v>#N/A</v>
      </c>
      <c r="E972" s="157"/>
      <c r="F972" s="161"/>
      <c r="G972" s="155"/>
      <c r="H972" s="155"/>
      <c r="I972" s="169">
        <f t="shared" si="12"/>
        <v>0</v>
      </c>
      <c r="J972" s="159"/>
      <c r="K972" s="172"/>
      <c r="L972" s="154"/>
      <c r="M972" s="160"/>
    </row>
    <row r="973" spans="2:13" ht="15" hidden="1" customHeight="1">
      <c r="B973" s="156"/>
      <c r="C973" s="176"/>
      <c r="D973" s="147" t="e">
        <f>+VLOOKUP(C973,AREAS!$A$1:$B$13,2,0)</f>
        <v>#N/A</v>
      </c>
      <c r="E973" s="157"/>
      <c r="F973" s="161"/>
      <c r="G973" s="155"/>
      <c r="H973" s="155"/>
      <c r="I973" s="169">
        <f t="shared" si="12"/>
        <v>0</v>
      </c>
      <c r="J973" s="159"/>
      <c r="K973" s="172"/>
      <c r="L973" s="154"/>
      <c r="M973" s="160"/>
    </row>
    <row r="974" spans="2:13" ht="15" hidden="1" customHeight="1">
      <c r="B974" s="156"/>
      <c r="C974" s="176"/>
      <c r="D974" s="147" t="e">
        <f>+VLOOKUP(C974,AREAS!$A$1:$B$13,2,0)</f>
        <v>#N/A</v>
      </c>
      <c r="E974" s="157"/>
      <c r="F974" s="161"/>
      <c r="G974" s="155"/>
      <c r="H974" s="155"/>
      <c r="I974" s="169">
        <f t="shared" si="12"/>
        <v>0</v>
      </c>
      <c r="J974" s="159"/>
      <c r="K974" s="172"/>
      <c r="L974" s="154"/>
      <c r="M974" s="160"/>
    </row>
    <row r="975" spans="2:13" ht="15" hidden="1" customHeight="1">
      <c r="B975" s="156"/>
      <c r="C975" s="176"/>
      <c r="D975" s="147" t="e">
        <f>+VLOOKUP(C975,AREAS!$A$1:$B$13,2,0)</f>
        <v>#N/A</v>
      </c>
      <c r="E975" s="157"/>
      <c r="F975" s="161"/>
      <c r="G975" s="155"/>
      <c r="H975" s="155"/>
      <c r="I975" s="169">
        <f t="shared" si="12"/>
        <v>0</v>
      </c>
      <c r="J975" s="159"/>
      <c r="K975" s="172"/>
      <c r="L975" s="154"/>
      <c r="M975" s="160"/>
    </row>
    <row r="976" spans="2:13" ht="15" hidden="1" customHeight="1">
      <c r="B976" s="156"/>
      <c r="C976" s="176"/>
      <c r="D976" s="147" t="e">
        <f>+VLOOKUP(C976,AREAS!$A$1:$B$13,2,0)</f>
        <v>#N/A</v>
      </c>
      <c r="E976" s="157"/>
      <c r="F976" s="161"/>
      <c r="G976" s="155"/>
      <c r="H976" s="155"/>
      <c r="I976" s="169">
        <f t="shared" si="12"/>
        <v>0</v>
      </c>
      <c r="J976" s="159"/>
      <c r="K976" s="172"/>
      <c r="L976" s="154"/>
      <c r="M976" s="160"/>
    </row>
    <row r="977" spans="2:13" ht="15" hidden="1" customHeight="1">
      <c r="B977" s="156"/>
      <c r="C977" s="176"/>
      <c r="D977" s="147" t="e">
        <f>+VLOOKUP(C977,AREAS!$A$1:$B$13,2,0)</f>
        <v>#N/A</v>
      </c>
      <c r="E977" s="157"/>
      <c r="F977" s="161"/>
      <c r="G977" s="155"/>
      <c r="H977" s="155"/>
      <c r="I977" s="169">
        <f t="shared" si="12"/>
        <v>0</v>
      </c>
      <c r="J977" s="159"/>
      <c r="K977" s="172"/>
      <c r="L977" s="154"/>
      <c r="M977" s="160"/>
    </row>
    <row r="978" spans="2:13" ht="15" hidden="1" customHeight="1">
      <c r="B978" s="156"/>
      <c r="C978" s="176"/>
      <c r="D978" s="147" t="e">
        <f>+VLOOKUP(C978,AREAS!$A$1:$B$13,2,0)</f>
        <v>#N/A</v>
      </c>
      <c r="E978" s="157"/>
      <c r="F978" s="161"/>
      <c r="G978" s="155"/>
      <c r="H978" s="155"/>
      <c r="I978" s="169">
        <f t="shared" si="12"/>
        <v>0</v>
      </c>
      <c r="J978" s="159"/>
      <c r="K978" s="172"/>
      <c r="L978" s="154"/>
      <c r="M978" s="160"/>
    </row>
    <row r="979" spans="2:13" ht="15" hidden="1" customHeight="1">
      <c r="B979" s="156"/>
      <c r="C979" s="176"/>
      <c r="D979" s="147" t="e">
        <f>+VLOOKUP(C979,AREAS!$A$1:$B$13,2,0)</f>
        <v>#N/A</v>
      </c>
      <c r="E979" s="157"/>
      <c r="F979" s="161"/>
      <c r="G979" s="155"/>
      <c r="H979" s="155"/>
      <c r="I979" s="169">
        <f t="shared" si="12"/>
        <v>0</v>
      </c>
      <c r="J979" s="159"/>
      <c r="K979" s="172"/>
      <c r="L979" s="154"/>
      <c r="M979" s="160"/>
    </row>
    <row r="980" spans="2:13" ht="15" hidden="1" customHeight="1">
      <c r="B980" s="156"/>
      <c r="C980" s="176"/>
      <c r="D980" s="147" t="e">
        <f>+VLOOKUP(C980,AREAS!$A$1:$B$13,2,0)</f>
        <v>#N/A</v>
      </c>
      <c r="E980" s="157"/>
      <c r="F980" s="161"/>
      <c r="G980" s="155"/>
      <c r="H980" s="155"/>
      <c r="I980" s="169">
        <f t="shared" si="12"/>
        <v>0</v>
      </c>
      <c r="J980" s="159"/>
      <c r="K980" s="172"/>
      <c r="L980" s="154"/>
      <c r="M980" s="160"/>
    </row>
    <row r="981" spans="2:13" ht="15" hidden="1" customHeight="1">
      <c r="B981" s="156"/>
      <c r="C981" s="176"/>
      <c r="D981" s="147" t="e">
        <f>+VLOOKUP(C981,AREAS!$A$1:$B$13,2,0)</f>
        <v>#N/A</v>
      </c>
      <c r="E981" s="157"/>
      <c r="F981" s="161"/>
      <c r="G981" s="155"/>
      <c r="H981" s="155"/>
      <c r="I981" s="169">
        <f t="shared" si="12"/>
        <v>0</v>
      </c>
      <c r="J981" s="159"/>
      <c r="K981" s="172"/>
      <c r="L981" s="154"/>
      <c r="M981" s="160"/>
    </row>
    <row r="982" spans="2:13" ht="15" hidden="1" customHeight="1">
      <c r="B982" s="156"/>
      <c r="C982" s="176"/>
      <c r="D982" s="147" t="e">
        <f>+VLOOKUP(C982,AREAS!$A$1:$B$13,2,0)</f>
        <v>#N/A</v>
      </c>
      <c r="E982" s="157"/>
      <c r="F982" s="161"/>
      <c r="G982" s="155"/>
      <c r="H982" s="155"/>
      <c r="I982" s="169">
        <f t="shared" si="12"/>
        <v>0</v>
      </c>
      <c r="J982" s="159"/>
      <c r="K982" s="172"/>
      <c r="L982" s="154"/>
      <c r="M982" s="160"/>
    </row>
    <row r="983" spans="2:13" ht="15" hidden="1" customHeight="1">
      <c r="B983" s="156"/>
      <c r="C983" s="176"/>
      <c r="D983" s="147" t="e">
        <f>+VLOOKUP(C983,AREAS!$A$1:$B$13,2,0)</f>
        <v>#N/A</v>
      </c>
      <c r="E983" s="157"/>
      <c r="F983" s="161"/>
      <c r="G983" s="155"/>
      <c r="H983" s="155"/>
      <c r="I983" s="169">
        <f t="shared" si="12"/>
        <v>0</v>
      </c>
      <c r="J983" s="159"/>
      <c r="K983" s="172"/>
      <c r="L983" s="154"/>
      <c r="M983" s="160"/>
    </row>
    <row r="984" spans="2:13" ht="15" hidden="1" customHeight="1">
      <c r="B984" s="156"/>
      <c r="C984" s="176"/>
      <c r="D984" s="147" t="e">
        <f>+VLOOKUP(C984,AREAS!$A$1:$B$13,2,0)</f>
        <v>#N/A</v>
      </c>
      <c r="E984" s="157"/>
      <c r="F984" s="161"/>
      <c r="G984" s="155"/>
      <c r="H984" s="155"/>
      <c r="I984" s="169">
        <f t="shared" si="12"/>
        <v>0</v>
      </c>
      <c r="J984" s="159"/>
      <c r="K984" s="172"/>
      <c r="L984" s="154"/>
      <c r="M984" s="160"/>
    </row>
    <row r="985" spans="2:13" ht="15" hidden="1" customHeight="1">
      <c r="B985" s="156"/>
      <c r="C985" s="176"/>
      <c r="D985" s="147" t="e">
        <f>+VLOOKUP(C985,AREAS!$A$1:$B$13,2,0)</f>
        <v>#N/A</v>
      </c>
      <c r="E985" s="157"/>
      <c r="F985" s="161"/>
      <c r="G985" s="155"/>
      <c r="H985" s="155"/>
      <c r="I985" s="169">
        <f t="shared" si="12"/>
        <v>0</v>
      </c>
      <c r="J985" s="159"/>
      <c r="K985" s="172"/>
      <c r="L985" s="154"/>
      <c r="M985" s="160"/>
    </row>
    <row r="986" spans="2:13" ht="15" hidden="1" customHeight="1">
      <c r="B986" s="156"/>
      <c r="C986" s="176"/>
      <c r="D986" s="147" t="e">
        <f>+VLOOKUP(C986,AREAS!$A$1:$B$13,2,0)</f>
        <v>#N/A</v>
      </c>
      <c r="E986" s="157"/>
      <c r="F986" s="161"/>
      <c r="G986" s="155"/>
      <c r="H986" s="155"/>
      <c r="I986" s="169">
        <f t="shared" si="12"/>
        <v>0</v>
      </c>
      <c r="J986" s="159"/>
      <c r="K986" s="172"/>
      <c r="L986" s="154"/>
      <c r="M986" s="160"/>
    </row>
    <row r="987" spans="2:13" ht="15" hidden="1" customHeight="1">
      <c r="B987" s="156"/>
      <c r="C987" s="176"/>
      <c r="D987" s="147" t="e">
        <f>+VLOOKUP(C987,AREAS!$A$1:$B$13,2,0)</f>
        <v>#N/A</v>
      </c>
      <c r="E987" s="157"/>
      <c r="F987" s="158"/>
      <c r="G987" s="155"/>
      <c r="H987" s="155"/>
      <c r="I987" s="169">
        <f t="shared" si="12"/>
        <v>0</v>
      </c>
      <c r="J987" s="159"/>
      <c r="K987" s="172"/>
      <c r="L987" s="154"/>
      <c r="M987" s="160"/>
    </row>
    <row r="988" spans="2:13" ht="15" hidden="1" customHeight="1">
      <c r="B988" s="156"/>
      <c r="C988" s="176"/>
      <c r="D988" s="147" t="e">
        <f>+VLOOKUP(C988,AREAS!$A$1:$B$13,2,0)</f>
        <v>#N/A</v>
      </c>
      <c r="E988" s="157"/>
      <c r="F988" s="158"/>
      <c r="G988" s="155"/>
      <c r="H988" s="155"/>
      <c r="I988" s="169">
        <f t="shared" si="12"/>
        <v>0</v>
      </c>
      <c r="J988" s="159"/>
      <c r="K988" s="172"/>
      <c r="L988" s="154"/>
      <c r="M988" s="160"/>
    </row>
    <row r="989" spans="2:13" ht="15" hidden="1" customHeight="1">
      <c r="B989" s="156"/>
      <c r="C989" s="176"/>
      <c r="D989" s="147" t="e">
        <f>+VLOOKUP(C989,AREAS!$A$1:$B$13,2,0)</f>
        <v>#N/A</v>
      </c>
      <c r="E989" s="157"/>
      <c r="F989" s="161"/>
      <c r="G989" s="155"/>
      <c r="H989" s="155"/>
      <c r="I989" s="169">
        <f t="shared" si="12"/>
        <v>0</v>
      </c>
      <c r="J989" s="159"/>
      <c r="K989" s="172"/>
      <c r="L989" s="154"/>
      <c r="M989" s="160"/>
    </row>
    <row r="990" spans="2:13" ht="15" hidden="1" customHeight="1">
      <c r="B990" s="156"/>
      <c r="C990" s="176"/>
      <c r="D990" s="147" t="e">
        <f>+VLOOKUP(C990,AREAS!$A$1:$B$13,2,0)</f>
        <v>#N/A</v>
      </c>
      <c r="E990" s="157"/>
      <c r="F990" s="161"/>
      <c r="G990" s="155"/>
      <c r="H990" s="155"/>
      <c r="I990" s="169">
        <f t="shared" si="12"/>
        <v>0</v>
      </c>
      <c r="J990" s="159"/>
      <c r="K990" s="172"/>
      <c r="L990" s="154"/>
      <c r="M990" s="160"/>
    </row>
    <row r="991" spans="2:13" ht="15" hidden="1" customHeight="1">
      <c r="B991" s="156"/>
      <c r="C991" s="176"/>
      <c r="D991" s="147" t="e">
        <f>+VLOOKUP(C991,AREAS!$A$1:$B$13,2,0)</f>
        <v>#N/A</v>
      </c>
      <c r="E991" s="157"/>
      <c r="F991" s="161"/>
      <c r="G991" s="155"/>
      <c r="H991" s="155"/>
      <c r="I991" s="169">
        <f t="shared" si="12"/>
        <v>0</v>
      </c>
      <c r="J991" s="159"/>
      <c r="K991" s="172"/>
      <c r="L991" s="154"/>
      <c r="M991" s="160"/>
    </row>
    <row r="992" spans="2:13" ht="15" hidden="1" customHeight="1">
      <c r="B992" s="156"/>
      <c r="C992" s="176"/>
      <c r="D992" s="147" t="e">
        <f>+VLOOKUP(C992,AREAS!$A$1:$B$13,2,0)</f>
        <v>#N/A</v>
      </c>
      <c r="E992" s="157"/>
      <c r="F992" s="161"/>
      <c r="G992" s="155"/>
      <c r="H992" s="155"/>
      <c r="I992" s="169">
        <f t="shared" si="12"/>
        <v>0</v>
      </c>
      <c r="J992" s="159"/>
      <c r="K992" s="172"/>
      <c r="L992" s="154"/>
      <c r="M992" s="160"/>
    </row>
    <row r="993" spans="2:13" ht="15" hidden="1" customHeight="1">
      <c r="B993" s="156"/>
      <c r="C993" s="176"/>
      <c r="D993" s="147" t="e">
        <f>+VLOOKUP(C993,AREAS!$A$1:$B$13,2,0)</f>
        <v>#N/A</v>
      </c>
      <c r="E993" s="157"/>
      <c r="F993" s="161"/>
      <c r="G993" s="155"/>
      <c r="H993" s="155"/>
      <c r="I993" s="169">
        <f t="shared" si="12"/>
        <v>0</v>
      </c>
      <c r="J993" s="159"/>
      <c r="K993" s="172"/>
      <c r="L993" s="154"/>
      <c r="M993" s="160"/>
    </row>
    <row r="994" spans="2:13" ht="15" hidden="1" customHeight="1">
      <c r="B994" s="156"/>
      <c r="C994" s="176"/>
      <c r="D994" s="147" t="e">
        <f>+VLOOKUP(C994,AREAS!$A$1:$B$13,2,0)</f>
        <v>#N/A</v>
      </c>
      <c r="E994" s="157"/>
      <c r="F994" s="161"/>
      <c r="G994" s="155"/>
      <c r="H994" s="155"/>
      <c r="I994" s="169">
        <f t="shared" si="12"/>
        <v>0</v>
      </c>
      <c r="J994" s="159"/>
      <c r="K994" s="172"/>
      <c r="L994" s="154"/>
      <c r="M994" s="160"/>
    </row>
    <row r="995" spans="2:13" ht="15" hidden="1" customHeight="1">
      <c r="B995" s="156"/>
      <c r="C995" s="176"/>
      <c r="D995" s="147" t="e">
        <f>+VLOOKUP(C995,AREAS!$A$1:$B$13,2,0)</f>
        <v>#N/A</v>
      </c>
      <c r="E995" s="157"/>
      <c r="F995" s="161"/>
      <c r="G995" s="155"/>
      <c r="H995" s="155"/>
      <c r="I995" s="169">
        <f t="shared" si="12"/>
        <v>0</v>
      </c>
      <c r="J995" s="159"/>
      <c r="K995" s="172"/>
      <c r="L995" s="154"/>
      <c r="M995" s="160"/>
    </row>
    <row r="996" spans="2:13" ht="15" hidden="1" customHeight="1">
      <c r="B996" s="156"/>
      <c r="C996" s="176"/>
      <c r="D996" s="147" t="e">
        <f>+VLOOKUP(C996,AREAS!$A$1:$B$13,2,0)</f>
        <v>#N/A</v>
      </c>
      <c r="E996" s="157"/>
      <c r="F996" s="161"/>
      <c r="G996" s="155"/>
      <c r="H996" s="155"/>
      <c r="I996" s="169">
        <f t="shared" si="12"/>
        <v>0</v>
      </c>
      <c r="J996" s="159"/>
      <c r="K996" s="172"/>
      <c r="L996" s="154"/>
      <c r="M996" s="160"/>
    </row>
    <row r="997" spans="2:13" ht="15" hidden="1" customHeight="1">
      <c r="B997" s="156"/>
      <c r="C997" s="176"/>
      <c r="D997" s="147" t="e">
        <f>+VLOOKUP(C997,AREAS!$A$1:$B$13,2,0)</f>
        <v>#N/A</v>
      </c>
      <c r="E997" s="157"/>
      <c r="F997" s="161"/>
      <c r="G997" s="155"/>
      <c r="H997" s="155"/>
      <c r="I997" s="169">
        <f t="shared" si="12"/>
        <v>0</v>
      </c>
      <c r="J997" s="159"/>
      <c r="K997" s="172"/>
      <c r="L997" s="154"/>
      <c r="M997" s="160"/>
    </row>
    <row r="998" spans="2:13" ht="15" hidden="1" customHeight="1">
      <c r="B998" s="156"/>
      <c r="C998" s="176"/>
      <c r="D998" s="147" t="e">
        <f>+VLOOKUP(C998,AREAS!$A$1:$B$13,2,0)</f>
        <v>#N/A</v>
      </c>
      <c r="E998" s="157"/>
      <c r="F998" s="158"/>
      <c r="G998" s="155"/>
      <c r="H998" s="155"/>
      <c r="I998" s="169">
        <f t="shared" si="12"/>
        <v>0</v>
      </c>
      <c r="J998" s="159"/>
      <c r="K998" s="172"/>
      <c r="L998" s="154"/>
      <c r="M998" s="160"/>
    </row>
    <row r="999" spans="2:13" ht="15" hidden="1" customHeight="1">
      <c r="B999" s="156"/>
      <c r="C999" s="176"/>
      <c r="D999" s="147" t="e">
        <f>+VLOOKUP(C999,AREAS!$A$1:$B$13,2,0)</f>
        <v>#N/A</v>
      </c>
      <c r="E999" s="157"/>
      <c r="F999" s="161"/>
      <c r="G999" s="155"/>
      <c r="H999" s="155"/>
      <c r="I999" s="169">
        <f t="shared" si="12"/>
        <v>0</v>
      </c>
      <c r="J999" s="159"/>
      <c r="K999" s="172"/>
      <c r="L999" s="154"/>
      <c r="M999" s="160"/>
    </row>
    <row r="1000" spans="2:13" ht="15" hidden="1" customHeight="1">
      <c r="B1000" s="156"/>
      <c r="C1000" s="176"/>
      <c r="D1000" s="147" t="e">
        <f>+VLOOKUP(C1000,AREAS!$A$1:$B$13,2,0)</f>
        <v>#N/A</v>
      </c>
      <c r="E1000" s="157"/>
      <c r="F1000" s="161"/>
      <c r="G1000" s="155"/>
      <c r="H1000" s="155"/>
      <c r="I1000" s="169">
        <f t="shared" si="12"/>
        <v>0</v>
      </c>
      <c r="J1000" s="159"/>
      <c r="K1000" s="172"/>
      <c r="L1000" s="154"/>
      <c r="M1000" s="160"/>
    </row>
    <row r="1001" spans="2:13" ht="15" hidden="1" customHeight="1">
      <c r="B1001" s="156"/>
      <c r="C1001" s="176"/>
      <c r="D1001" s="147" t="e">
        <f>+VLOOKUP(C1001,AREAS!$A$1:$B$13,2,0)</f>
        <v>#N/A</v>
      </c>
      <c r="E1001" s="157"/>
      <c r="F1001" s="161"/>
      <c r="G1001" s="155"/>
      <c r="H1001" s="155"/>
      <c r="I1001" s="169">
        <f t="shared" si="12"/>
        <v>0</v>
      </c>
      <c r="J1001" s="159"/>
      <c r="K1001" s="172"/>
      <c r="L1001" s="154"/>
      <c r="M1001" s="160"/>
    </row>
    <row r="1002" spans="2:13" ht="15" hidden="1" customHeight="1">
      <c r="B1002" s="156"/>
      <c r="C1002" s="176"/>
      <c r="D1002" s="147" t="e">
        <f>+VLOOKUP(C1002,AREAS!$A$1:$B$13,2,0)</f>
        <v>#N/A</v>
      </c>
      <c r="E1002" s="157"/>
      <c r="F1002" s="158"/>
      <c r="G1002" s="155"/>
      <c r="H1002" s="155"/>
      <c r="I1002" s="169">
        <f t="shared" si="12"/>
        <v>0</v>
      </c>
      <c r="J1002" s="159"/>
      <c r="K1002" s="172"/>
      <c r="L1002" s="154"/>
      <c r="M1002" s="160"/>
    </row>
    <row r="1003" spans="2:13" ht="15" hidden="1" customHeight="1">
      <c r="B1003" s="156"/>
      <c r="C1003" s="176"/>
      <c r="D1003" s="147" t="e">
        <f>+VLOOKUP(C1003,AREAS!$A$1:$B$13,2,0)</f>
        <v>#N/A</v>
      </c>
      <c r="E1003" s="157"/>
      <c r="F1003" s="158"/>
      <c r="G1003" s="155"/>
      <c r="H1003" s="155"/>
      <c r="I1003" s="169">
        <f t="shared" si="12"/>
        <v>0</v>
      </c>
      <c r="J1003" s="159"/>
      <c r="K1003" s="172"/>
      <c r="L1003" s="154"/>
      <c r="M1003" s="160"/>
    </row>
    <row r="1004" spans="2:13" ht="15" hidden="1" customHeight="1">
      <c r="B1004" s="156"/>
      <c r="C1004" s="176"/>
      <c r="D1004" s="147" t="e">
        <f>+VLOOKUP(C1004,AREAS!$A$1:$B$13,2,0)</f>
        <v>#N/A</v>
      </c>
      <c r="E1004" s="157"/>
      <c r="F1004" s="158"/>
      <c r="G1004" s="155"/>
      <c r="H1004" s="155"/>
      <c r="I1004" s="169">
        <f t="shared" si="12"/>
        <v>0</v>
      </c>
      <c r="J1004" s="159"/>
      <c r="K1004" s="172"/>
      <c r="L1004" s="154"/>
      <c r="M1004" s="160"/>
    </row>
    <row r="1005" spans="2:13" ht="15" hidden="1" customHeight="1">
      <c r="B1005" s="156"/>
      <c r="C1005" s="176"/>
      <c r="D1005" s="147" t="e">
        <f>+VLOOKUP(C1005,AREAS!$A$1:$B$13,2,0)</f>
        <v>#N/A</v>
      </c>
      <c r="E1005" s="157"/>
      <c r="F1005" s="158"/>
      <c r="G1005" s="155"/>
      <c r="H1005" s="155"/>
      <c r="I1005" s="169">
        <f t="shared" si="12"/>
        <v>0</v>
      </c>
      <c r="J1005" s="159"/>
      <c r="K1005" s="172"/>
      <c r="L1005" s="154"/>
      <c r="M1005" s="160"/>
    </row>
    <row r="1006" spans="2:13" ht="15" hidden="1" customHeight="1">
      <c r="B1006" s="156"/>
      <c r="C1006" s="176"/>
      <c r="D1006" s="147" t="e">
        <f>+VLOOKUP(C1006,AREAS!$A$1:$B$13,2,0)</f>
        <v>#N/A</v>
      </c>
      <c r="E1006" s="157"/>
      <c r="F1006" s="158"/>
      <c r="G1006" s="155"/>
      <c r="H1006" s="155"/>
      <c r="I1006" s="169">
        <f t="shared" si="12"/>
        <v>0</v>
      </c>
      <c r="J1006" s="159"/>
      <c r="K1006" s="172"/>
      <c r="L1006" s="154"/>
      <c r="M1006" s="160"/>
    </row>
    <row r="1007" spans="2:13" ht="15" hidden="1" customHeight="1">
      <c r="B1007" s="156"/>
      <c r="C1007" s="176"/>
      <c r="D1007" s="147" t="e">
        <f>+VLOOKUP(C1007,AREAS!$A$1:$B$13,2,0)</f>
        <v>#N/A</v>
      </c>
      <c r="E1007" s="157"/>
      <c r="F1007" s="158"/>
      <c r="G1007" s="155"/>
      <c r="H1007" s="155"/>
      <c r="I1007" s="169">
        <f t="shared" si="12"/>
        <v>0</v>
      </c>
      <c r="J1007" s="159"/>
      <c r="K1007" s="172"/>
      <c r="L1007" s="154"/>
      <c r="M1007" s="160"/>
    </row>
    <row r="1008" spans="2:13" ht="15" hidden="1" customHeight="1">
      <c r="B1008" s="156"/>
      <c r="C1008" s="176"/>
      <c r="D1008" s="147" t="e">
        <f>+VLOOKUP(C1008,AREAS!$A$1:$B$13,2,0)</f>
        <v>#N/A</v>
      </c>
      <c r="E1008" s="157"/>
      <c r="F1008" s="158"/>
      <c r="G1008" s="155"/>
      <c r="H1008" s="155"/>
      <c r="I1008" s="169">
        <f t="shared" si="12"/>
        <v>0</v>
      </c>
      <c r="J1008" s="159"/>
      <c r="K1008" s="172"/>
      <c r="L1008" s="154"/>
      <c r="M1008" s="160"/>
    </row>
    <row r="1009" spans="2:13" ht="15" customHeight="1">
      <c r="B1009" s="156"/>
      <c r="C1009" s="176"/>
      <c r="D1009" s="147" t="e">
        <f>+VLOOKUP(C1009,AREAS!$A$1:$B$13,2,0)</f>
        <v>#N/A</v>
      </c>
      <c r="E1009" s="157"/>
      <c r="F1009" s="161"/>
      <c r="G1009" s="155"/>
      <c r="H1009" s="155"/>
      <c r="I1009" s="169">
        <f t="shared" si="12"/>
        <v>0</v>
      </c>
      <c r="J1009" s="159"/>
      <c r="K1009" s="172"/>
      <c r="L1009" s="154"/>
      <c r="M1009" s="160"/>
    </row>
    <row r="1010" spans="2:13" ht="15" customHeight="1">
      <c r="B1010" s="156"/>
      <c r="C1010" s="176"/>
      <c r="D1010" s="147" t="e">
        <f>+VLOOKUP(C1010,AREAS!$A$1:$B$13,2,0)</f>
        <v>#N/A</v>
      </c>
      <c r="E1010" s="157"/>
      <c r="F1010" s="162"/>
      <c r="G1010" s="155"/>
      <c r="H1010" s="155"/>
      <c r="I1010" s="169">
        <f t="shared" si="12"/>
        <v>0</v>
      </c>
      <c r="J1010" s="159"/>
      <c r="K1010" s="172"/>
      <c r="L1010" s="154"/>
      <c r="M1010" s="160"/>
    </row>
    <row r="1011" spans="2:13" ht="15" customHeight="1">
      <c r="B1011" s="156"/>
      <c r="C1011" s="176"/>
      <c r="D1011" s="147" t="e">
        <f>+VLOOKUP(C1011,AREAS!$A$1:$B$13,2,0)</f>
        <v>#N/A</v>
      </c>
      <c r="E1011" s="157"/>
      <c r="F1011" s="158"/>
      <c r="G1011" s="155"/>
      <c r="H1011" s="155"/>
      <c r="I1011" s="169">
        <f t="shared" si="12"/>
        <v>0</v>
      </c>
      <c r="J1011" s="159"/>
      <c r="K1011" s="172"/>
      <c r="L1011" s="154"/>
      <c r="M1011" s="160"/>
    </row>
    <row r="1012" spans="2:13" ht="15" customHeight="1">
      <c r="B1012" s="156"/>
      <c r="C1012" s="176"/>
      <c r="D1012" s="147" t="e">
        <f>+VLOOKUP(C1012,AREAS!$A$1:$B$13,2,0)</f>
        <v>#N/A</v>
      </c>
      <c r="E1012" s="157"/>
      <c r="F1012" s="158"/>
      <c r="G1012" s="155"/>
      <c r="H1012" s="155"/>
      <c r="I1012" s="169">
        <f t="shared" si="12"/>
        <v>0</v>
      </c>
      <c r="J1012" s="159"/>
      <c r="K1012" s="172"/>
      <c r="L1012" s="154"/>
      <c r="M1012" s="160"/>
    </row>
    <row r="1013" spans="2:13" ht="15" customHeight="1">
      <c r="B1013" s="156"/>
      <c r="C1013" s="176"/>
      <c r="D1013" s="147" t="e">
        <f>+VLOOKUP(C1013,AREAS!$A$1:$B$13,2,0)</f>
        <v>#N/A</v>
      </c>
      <c r="E1013" s="157"/>
      <c r="F1013" s="158"/>
      <c r="G1013" s="155"/>
      <c r="H1013" s="155"/>
      <c r="I1013" s="169">
        <f t="shared" ref="I1013:I1015" si="13">+I1012+G1013-H1013</f>
        <v>0</v>
      </c>
      <c r="J1013" s="159"/>
      <c r="K1013" s="172"/>
      <c r="L1013" s="154"/>
      <c r="M1013" s="160"/>
    </row>
    <row r="1014" spans="2:13" ht="15" customHeight="1">
      <c r="B1014" s="156"/>
      <c r="C1014" s="176"/>
      <c r="D1014" s="147" t="e">
        <f>+VLOOKUP(C1014,AREAS!$A$1:$B$13,2,0)</f>
        <v>#N/A</v>
      </c>
      <c r="E1014" s="157"/>
      <c r="F1014" s="158"/>
      <c r="G1014" s="155"/>
      <c r="H1014" s="155"/>
      <c r="I1014" s="169">
        <f t="shared" si="13"/>
        <v>0</v>
      </c>
      <c r="J1014" s="159"/>
      <c r="K1014" s="172"/>
      <c r="L1014" s="154"/>
      <c r="M1014" s="160"/>
    </row>
    <row r="1015" spans="2:13" ht="15" customHeight="1">
      <c r="B1015" s="156"/>
      <c r="C1015" s="176"/>
      <c r="D1015" s="147" t="e">
        <f>+VLOOKUP(C1015,AREAS!$A$1:$B$13,2,0)</f>
        <v>#N/A</v>
      </c>
      <c r="E1015" s="157"/>
      <c r="F1015" s="161"/>
      <c r="G1015" s="155"/>
      <c r="H1015" s="155"/>
      <c r="I1015" s="169">
        <f t="shared" si="13"/>
        <v>0</v>
      </c>
      <c r="J1015" s="159"/>
      <c r="K1015" s="172"/>
      <c r="L1015" s="154"/>
      <c r="M1015" s="160"/>
    </row>
    <row r="1016" spans="2:13" ht="15" customHeight="1">
      <c r="B1016" s="241" t="s">
        <v>344</v>
      </c>
      <c r="C1016" s="241"/>
      <c r="D1016" s="241"/>
      <c r="E1016" s="241"/>
      <c r="F1016" s="241"/>
      <c r="G1016" s="241"/>
      <c r="H1016" s="241"/>
      <c r="I1016" s="241"/>
      <c r="J1016" s="241"/>
      <c r="K1016" s="241"/>
      <c r="L1016" s="241"/>
      <c r="M1016" s="241"/>
    </row>
    <row r="1017" spans="2:13" ht="15" customHeight="1">
      <c r="B1017" s="163"/>
    </row>
    <row r="1018" spans="2:13" ht="15" customHeight="1">
      <c r="B1018" s="153" t="s">
        <v>73</v>
      </c>
      <c r="C1018" s="153"/>
      <c r="D1018" s="237">
        <f>+I15</f>
        <v>0</v>
      </c>
      <c r="E1018" s="237"/>
      <c r="G1018" s="164"/>
    </row>
    <row r="1019" spans="2:13" ht="15" customHeight="1">
      <c r="B1019" s="165" t="s">
        <v>74</v>
      </c>
      <c r="C1019" s="165"/>
      <c r="D1019" s="237">
        <f>+SUM(G16:G1015)</f>
        <v>0</v>
      </c>
      <c r="E1019" s="237"/>
    </row>
    <row r="1020" spans="2:13" ht="15" customHeight="1">
      <c r="B1020" s="153" t="s">
        <v>75</v>
      </c>
      <c r="C1020" s="153"/>
      <c r="D1020" s="237">
        <f>+SUM(H16:H1015)</f>
        <v>0</v>
      </c>
      <c r="E1020" s="237"/>
      <c r="G1020" s="164"/>
      <c r="J1020" s="166"/>
      <c r="K1020" s="166"/>
      <c r="L1020" s="166"/>
    </row>
    <row r="1021" spans="2:13" ht="15" customHeight="1">
      <c r="B1021" s="167" t="s">
        <v>76</v>
      </c>
      <c r="C1021" s="167"/>
      <c r="D1021" s="242">
        <f>+D1018+D1019-D1020</f>
        <v>0</v>
      </c>
      <c r="E1021" s="242"/>
      <c r="G1021" s="164"/>
      <c r="J1021" s="166"/>
      <c r="K1021" s="166"/>
      <c r="L1021" s="166"/>
      <c r="M1021" s="149" t="s">
        <v>78</v>
      </c>
    </row>
    <row r="1022" spans="2:13" ht="15" customHeight="1"/>
    <row r="1023" spans="2:13" ht="15" customHeight="1">
      <c r="B1023" s="148" t="s">
        <v>332</v>
      </c>
      <c r="D1023" s="237">
        <f>+D1020</f>
        <v>0</v>
      </c>
      <c r="E1023" s="237"/>
      <c r="F1023" s="164"/>
    </row>
    <row r="1024" spans="2:13" ht="15" customHeight="1">
      <c r="B1024" s="148" t="s">
        <v>333</v>
      </c>
      <c r="D1024" s="237">
        <f>+SUM(L15:L1015)</f>
        <v>0</v>
      </c>
      <c r="E1024" s="237"/>
      <c r="F1024" s="164"/>
      <c r="H1024" s="244"/>
      <c r="I1024" s="244"/>
    </row>
    <row r="1025" spans="2:9" ht="15" customHeight="1">
      <c r="B1025" s="168" t="s">
        <v>334</v>
      </c>
      <c r="D1025" s="237">
        <f>+D1023-D1024</f>
        <v>0</v>
      </c>
      <c r="E1025" s="237"/>
      <c r="F1025" s="164"/>
      <c r="H1025" s="243" t="s">
        <v>77</v>
      </c>
      <c r="I1025" s="243"/>
    </row>
    <row r="1026" spans="2:9" ht="15" customHeight="1">
      <c r="F1026" s="164"/>
    </row>
    <row r="1027" spans="2:9" ht="15" customHeight="1">
      <c r="F1027" s="164"/>
    </row>
    <row r="1028" spans="2:9" ht="15" customHeight="1"/>
    <row r="1029" spans="2:9" ht="15" customHeight="1"/>
    <row r="1030" spans="2:9" ht="15" customHeight="1"/>
    <row r="1031" spans="2:9" ht="15" customHeight="1"/>
    <row r="1032" spans="2:9" ht="15" customHeight="1"/>
    <row r="1033" spans="2:9" ht="15" customHeight="1"/>
    <row r="1034" spans="2:9" ht="15" customHeight="1"/>
    <row r="1035" spans="2:9" ht="15" customHeight="1"/>
    <row r="1036" spans="2:9" ht="15" customHeight="1"/>
    <row r="1037" spans="2:9" ht="15" customHeight="1"/>
    <row r="1038" spans="2:9" ht="15" customHeight="1"/>
    <row r="1039" spans="2:9" ht="15" customHeight="1"/>
    <row r="1040" spans="2:9"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sheetData>
  <sheetProtection algorithmName="SHA-512" hashValue="b4YAqJEZ+LW1EqA2usf0WVyXWilMzKRlM2McZpGq027pu/KqruNkMn0sxBKyVKpB33VfwWvFgcene/rgNf+7Zw==" saltValue="Fy1DfBtMclzcdJkJ30Qq4Q==" spinCount="100000" sheet="1" objects="1" scenarios="1" formatRows="0" deleteRows="0"/>
  <mergeCells count="33">
    <mergeCell ref="B12:M12"/>
    <mergeCell ref="F13:F14"/>
    <mergeCell ref="H13:H14"/>
    <mergeCell ref="I13:I14"/>
    <mergeCell ref="K13:K14"/>
    <mergeCell ref="B13:B14"/>
    <mergeCell ref="E13:E14"/>
    <mergeCell ref="G13:G14"/>
    <mergeCell ref="B2:M3"/>
    <mergeCell ref="B4:M4"/>
    <mergeCell ref="B7:D7"/>
    <mergeCell ref="E7:G7"/>
    <mergeCell ref="M13:M14"/>
    <mergeCell ref="C13:D14"/>
    <mergeCell ref="L13:L14"/>
    <mergeCell ref="J13:J14"/>
    <mergeCell ref="B8:D8"/>
    <mergeCell ref="B9:D9"/>
    <mergeCell ref="E8:G8"/>
    <mergeCell ref="E9:G9"/>
    <mergeCell ref="D1024:E1024"/>
    <mergeCell ref="D1025:E1025"/>
    <mergeCell ref="J15:M15"/>
    <mergeCell ref="D1018:E1018"/>
    <mergeCell ref="B1016:M1016"/>
    <mergeCell ref="D1021:E1021"/>
    <mergeCell ref="H1025:I1025"/>
    <mergeCell ref="H1024:I1024"/>
    <mergeCell ref="D1019:E1019"/>
    <mergeCell ref="D1020:E1020"/>
    <mergeCell ref="E15:F15"/>
    <mergeCell ref="G15:H15"/>
    <mergeCell ref="D1023:E1023"/>
  </mergeCells>
  <pageMargins left="0.70866141732283472" right="0.70866141732283472" top="0.74803149606299213" bottom="0.74803149606299213" header="0.31496062992125984" footer="0.31496062992125984"/>
  <pageSetup scale="45" orientation="landscape" verticalDpi="599"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ÁREAS" prompt="0-INGRESO_x000a_1-Infraestructura y espacio físico_x000a_2-Educación y estimulación_x000a_3-Salud_x000a_4-Recreación_x000a_5-Alimentación_x000a_6-Higiene Personal, aseo _x000a_7-Gastos operativos indispensables_x000a_8-Atención Directa_x000a_9-Transferencias de dinero_x000a_10-Vestuario_x000a_11-Compra de equipo">
          <x14:formula1>
            <xm:f>AREAS!$A$2:$A$13</xm:f>
          </x14:formula1>
          <xm:sqref>C1015</xm:sqref>
        </x14:dataValidation>
        <x14:dataValidation type="list" allowBlank="1" showInputMessage="1" showErrorMessage="1" promptTitle="ÁREAS" prompt="i-Ingreso_x000a_1-Infraestructura y espacio físico_x000a_2-Educación y estimulación_x000a_3-Salud_x000a_4-Recreación_x000a_5-Alimentación_x000a_6-Higiene Personal, aseo _x000a_7-Gastos operativos indispensables_x000a_8-Atención Directa_x000a_9-Transferencias de dinero_x000a_10-Vestuario_x000a_11-Compra de equipo">
          <x14:formula1>
            <xm:f>AREAS!$A$2:$A$13</xm:f>
          </x14:formula1>
          <xm:sqref>C16:C1014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zoomScaleNormal="100" workbookViewId="0">
      <selection activeCell="C10" sqref="C10"/>
    </sheetView>
  </sheetViews>
  <sheetFormatPr baseColWidth="10" defaultColWidth="0" defaultRowHeight="15" zeroHeight="1"/>
  <cols>
    <col min="1" max="1" width="2.25" style="1" customWidth="1"/>
    <col min="2" max="2" width="60.75" style="1" bestFit="1" customWidth="1"/>
    <col min="3" max="3" width="21.625" style="1" customWidth="1"/>
    <col min="4" max="4" width="13" style="1" customWidth="1"/>
    <col min="5" max="5" width="2" style="1" customWidth="1"/>
    <col min="6" max="16384" width="13" style="1" hidden="1"/>
  </cols>
  <sheetData>
    <row r="1" spans="1:5" ht="18">
      <c r="A1" s="25"/>
      <c r="B1" s="266" t="str">
        <f>+SPB!E8</f>
        <v>Nombre del Sujeto Privado Beneficiario</v>
      </c>
      <c r="C1" s="266"/>
      <c r="D1" s="266"/>
      <c r="E1" s="25"/>
    </row>
    <row r="2" spans="1:5" ht="18.75">
      <c r="A2" s="25"/>
      <c r="B2" s="267" t="s">
        <v>17</v>
      </c>
      <c r="C2" s="267"/>
      <c r="D2" s="267"/>
      <c r="E2" s="25"/>
    </row>
    <row r="3" spans="1:5">
      <c r="A3" s="25"/>
      <c r="B3" s="268"/>
      <c r="C3" s="268"/>
      <c r="D3" s="268"/>
      <c r="E3" s="25"/>
    </row>
    <row r="4" spans="1:5" ht="15.75">
      <c r="A4" s="25"/>
      <c r="B4" s="269" t="str">
        <f>+SPB!B4</f>
        <v>Período del: __________________ al  _____________________ de 20____</v>
      </c>
      <c r="C4" s="269"/>
      <c r="D4" s="269"/>
      <c r="E4" s="25"/>
    </row>
    <row r="5" spans="1:5" ht="11.1" customHeight="1">
      <c r="A5" s="25"/>
      <c r="B5" s="25"/>
      <c r="C5" s="25"/>
      <c r="D5" s="25"/>
      <c r="E5" s="25"/>
    </row>
    <row r="6" spans="1:5" ht="8.25" customHeight="1">
      <c r="A6" s="25"/>
      <c r="B6" s="25"/>
      <c r="C6" s="25"/>
      <c r="D6" s="25"/>
      <c r="E6" s="25"/>
    </row>
    <row r="7" spans="1:5" ht="6.75" customHeight="1" thickBot="1">
      <c r="A7" s="25"/>
      <c r="B7" s="25"/>
      <c r="C7" s="25"/>
      <c r="D7" s="25"/>
      <c r="E7" s="25"/>
    </row>
    <row r="8" spans="1:5" ht="18" customHeight="1" thickTop="1">
      <c r="A8" s="25"/>
      <c r="B8" s="140" t="s">
        <v>18</v>
      </c>
      <c r="C8" s="9" t="s">
        <v>27</v>
      </c>
      <c r="D8" s="10" t="s">
        <v>13</v>
      </c>
      <c r="E8" s="25"/>
    </row>
    <row r="9" spans="1:5" ht="11.25" customHeight="1">
      <c r="A9" s="25"/>
      <c r="B9" s="6"/>
      <c r="C9" s="5"/>
      <c r="D9" s="7"/>
      <c r="E9" s="25"/>
    </row>
    <row r="10" spans="1:5" ht="18" customHeight="1">
      <c r="A10" s="25"/>
      <c r="B10" s="141" t="s">
        <v>368</v>
      </c>
      <c r="C10" s="12">
        <f>SUMIF('Reporte Ingresos-Egresos'!C:C,"=1",'Reporte Ingresos-Egresos'!H:H)</f>
        <v>0</v>
      </c>
      <c r="D10" s="18">
        <f>IF(C10=0,0,C10/$C$32)</f>
        <v>0</v>
      </c>
      <c r="E10" s="25"/>
    </row>
    <row r="11" spans="1:5" ht="11.1" customHeight="1">
      <c r="A11" s="25"/>
      <c r="B11" s="13"/>
      <c r="C11" s="14"/>
      <c r="D11" s="15"/>
      <c r="E11" s="25"/>
    </row>
    <row r="12" spans="1:5" ht="18" customHeight="1">
      <c r="A12" s="25"/>
      <c r="B12" s="141" t="s">
        <v>369</v>
      </c>
      <c r="C12" s="12">
        <f>SUMIF('Reporte Ingresos-Egresos'!C:C,"=2",'Reporte Ingresos-Egresos'!H:H)</f>
        <v>0</v>
      </c>
      <c r="D12" s="18">
        <f>IF(C12=0,0,C12/$C$32)</f>
        <v>0</v>
      </c>
      <c r="E12" s="25"/>
    </row>
    <row r="13" spans="1:5" ht="11.1" customHeight="1">
      <c r="A13" s="25"/>
      <c r="B13" s="16"/>
      <c r="C13" s="14"/>
      <c r="D13" s="15"/>
      <c r="E13" s="25"/>
    </row>
    <row r="14" spans="1:5" ht="18" customHeight="1">
      <c r="A14" s="25"/>
      <c r="B14" s="141" t="s">
        <v>44</v>
      </c>
      <c r="C14" s="12">
        <f>SUMIF('Reporte Ingresos-Egresos'!C:C,"=3",'Reporte Ingresos-Egresos'!H:H)</f>
        <v>0</v>
      </c>
      <c r="D14" s="18">
        <f>IF(C14=0,0,C14/$C$32)</f>
        <v>0</v>
      </c>
      <c r="E14" s="25"/>
    </row>
    <row r="15" spans="1:5" ht="11.1" customHeight="1">
      <c r="A15" s="25"/>
      <c r="B15" s="13"/>
      <c r="C15" s="14"/>
      <c r="D15" s="15"/>
      <c r="E15" s="25"/>
    </row>
    <row r="16" spans="1:5" ht="18" customHeight="1">
      <c r="A16" s="25"/>
      <c r="B16" s="141" t="s">
        <v>45</v>
      </c>
      <c r="C16" s="12">
        <f>SUMIF('Reporte Ingresos-Egresos'!C:C,"=4",'Reporte Ingresos-Egresos'!H:H)</f>
        <v>0</v>
      </c>
      <c r="D16" s="18">
        <f>IF(C16=0,0,C16/$C$32)</f>
        <v>0</v>
      </c>
      <c r="E16" s="25"/>
    </row>
    <row r="17" spans="1:5" ht="11.1" customHeight="1">
      <c r="A17" s="25"/>
      <c r="B17" s="13"/>
      <c r="C17" s="14"/>
      <c r="D17" s="15"/>
      <c r="E17" s="25"/>
    </row>
    <row r="18" spans="1:5" ht="18" customHeight="1">
      <c r="A18" s="25"/>
      <c r="B18" s="141" t="s">
        <v>46</v>
      </c>
      <c r="C18" s="12">
        <f>SUMIF('Reporte Ingresos-Egresos'!C:C,"=5",'Reporte Ingresos-Egresos'!H:H)</f>
        <v>0</v>
      </c>
      <c r="D18" s="18">
        <f>IF(C18=0,0,C18/$C$32)</f>
        <v>0</v>
      </c>
      <c r="E18" s="25"/>
    </row>
    <row r="19" spans="1:5" ht="11.1" customHeight="1">
      <c r="A19" s="25"/>
      <c r="B19" s="13"/>
      <c r="C19" s="14"/>
      <c r="D19" s="15"/>
      <c r="E19" s="25"/>
    </row>
    <row r="20" spans="1:5" ht="18" customHeight="1">
      <c r="A20" s="25"/>
      <c r="B20" s="141" t="s">
        <v>370</v>
      </c>
      <c r="C20" s="12">
        <f>SUMIF('Reporte Ingresos-Egresos'!C:C,"=6",'Reporte Ingresos-Egresos'!H:H)</f>
        <v>0</v>
      </c>
      <c r="D20" s="18">
        <f>IF(C20=0,0,C20/$C$32)</f>
        <v>0</v>
      </c>
      <c r="E20" s="25"/>
    </row>
    <row r="21" spans="1:5" ht="11.1" customHeight="1">
      <c r="A21" s="25"/>
      <c r="B21" s="17"/>
      <c r="C21" s="14"/>
      <c r="D21" s="15"/>
      <c r="E21" s="25"/>
    </row>
    <row r="22" spans="1:5" ht="31.9" customHeight="1">
      <c r="A22" s="25"/>
      <c r="B22" s="145" t="s">
        <v>371</v>
      </c>
      <c r="C22" s="12">
        <f>SUMIF('Reporte Ingresos-Egresos'!C:C,"=7",'Reporte Ingresos-Egresos'!H:H)</f>
        <v>0</v>
      </c>
      <c r="D22" s="18">
        <f>IF(C22=0,0,C22/$C$32)</f>
        <v>0</v>
      </c>
      <c r="E22" s="25"/>
    </row>
    <row r="23" spans="1:5" ht="11.1" customHeight="1">
      <c r="A23" s="25"/>
      <c r="B23" s="17"/>
      <c r="C23" s="14"/>
      <c r="D23" s="15"/>
      <c r="E23" s="25"/>
    </row>
    <row r="24" spans="1:5" ht="18" customHeight="1">
      <c r="A24" s="25"/>
      <c r="B24" s="141" t="s">
        <v>372</v>
      </c>
      <c r="C24" s="12">
        <f>SUMIF('Reporte Ingresos-Egresos'!C:C,"=8",'Reporte Ingresos-Egresos'!H:H)</f>
        <v>0</v>
      </c>
      <c r="D24" s="18">
        <f>IF(C24=0,0,C24/$C$32)</f>
        <v>0</v>
      </c>
      <c r="E24" s="25"/>
    </row>
    <row r="25" spans="1:5" ht="11.1" customHeight="1">
      <c r="A25" s="25"/>
      <c r="B25" s="13"/>
      <c r="C25" s="14"/>
      <c r="D25" s="15"/>
      <c r="E25" s="25"/>
    </row>
    <row r="26" spans="1:5" ht="18" customHeight="1">
      <c r="A26" s="25"/>
      <c r="B26" s="141" t="s">
        <v>373</v>
      </c>
      <c r="C26" s="12">
        <f>SUMIF('Reporte Ingresos-Egresos'!C:C,"=9",'Reporte Ingresos-Egresos'!H:H)</f>
        <v>0</v>
      </c>
      <c r="D26" s="18">
        <f>IF(C26=0,0,C26/$C$32)</f>
        <v>0</v>
      </c>
      <c r="E26" s="25"/>
    </row>
    <row r="27" spans="1:5" ht="11.1" customHeight="1">
      <c r="A27" s="25"/>
      <c r="B27" s="8"/>
      <c r="C27" s="3"/>
      <c r="D27" s="4"/>
      <c r="E27" s="25"/>
    </row>
    <row r="28" spans="1:5" ht="16.5" customHeight="1">
      <c r="A28" s="25"/>
      <c r="B28" s="141" t="s">
        <v>374</v>
      </c>
      <c r="C28" s="12">
        <f>SUMIF('Reporte Ingresos-Egresos'!C:C,"=10",'Reporte Ingresos-Egresos'!H:H)</f>
        <v>0</v>
      </c>
      <c r="D28" s="18">
        <f>IF(C28=0,0,C28/$C$32)</f>
        <v>0</v>
      </c>
      <c r="E28" s="25"/>
    </row>
    <row r="29" spans="1:5" ht="11.1" customHeight="1">
      <c r="A29" s="25"/>
      <c r="B29" s="13"/>
      <c r="C29" s="14"/>
      <c r="D29" s="15"/>
      <c r="E29" s="25"/>
    </row>
    <row r="30" spans="1:5" ht="16.5" customHeight="1">
      <c r="A30" s="144"/>
      <c r="B30" s="141" t="s">
        <v>375</v>
      </c>
      <c r="C30" s="12">
        <f>SUMIF('Reporte Ingresos-Egresos'!C:C,"=11",'Reporte Ingresos-Egresos'!H:H)</f>
        <v>0</v>
      </c>
      <c r="D30" s="18">
        <f>IF(C30=0,0,C30/$C$32)</f>
        <v>0</v>
      </c>
      <c r="E30" s="144"/>
    </row>
    <row r="31" spans="1:5" ht="11.1" customHeight="1">
      <c r="A31" s="144"/>
      <c r="B31" s="13"/>
      <c r="C31" s="14"/>
      <c r="D31" s="15"/>
      <c r="E31" s="144"/>
    </row>
    <row r="32" spans="1:5" ht="18" customHeight="1" thickBot="1">
      <c r="A32" s="25"/>
      <c r="B32" s="19" t="s">
        <v>14</v>
      </c>
      <c r="C32" s="20">
        <f>+C28+C26+C24+C22+C20+C18+C16+C14+C12+C10+C30</f>
        <v>0</v>
      </c>
      <c r="D32" s="21">
        <v>1</v>
      </c>
      <c r="E32" s="25"/>
    </row>
    <row r="33" spans="1:5" ht="15.75" thickTop="1">
      <c r="A33" s="25"/>
      <c r="B33" s="25"/>
      <c r="C33" s="25"/>
      <c r="D33" s="25"/>
      <c r="E33" s="25"/>
    </row>
    <row r="34" spans="1:5" ht="6" customHeight="1">
      <c r="A34" s="25"/>
      <c r="B34" s="265"/>
      <c r="C34" s="265"/>
      <c r="D34" s="265"/>
      <c r="E34" s="25"/>
    </row>
    <row r="35" spans="1:5">
      <c r="A35" s="25"/>
      <c r="B35" s="265"/>
      <c r="C35" s="265"/>
      <c r="D35" s="265"/>
      <c r="E35" s="25"/>
    </row>
    <row r="36" spans="1:5" ht="8.25" customHeight="1"/>
    <row r="37" spans="1:5">
      <c r="C37" s="11"/>
    </row>
    <row r="38" spans="1:5">
      <c r="C38" s="27" t="s">
        <v>30</v>
      </c>
    </row>
    <row r="39" spans="1:5"/>
    <row r="40" spans="1:5"/>
    <row r="41" spans="1:5"/>
    <row r="42" spans="1:5"/>
    <row r="43" spans="1:5"/>
    <row r="44" spans="1:5"/>
    <row r="45" spans="1:5"/>
    <row r="46" spans="1:5"/>
    <row r="47" spans="1:5"/>
    <row r="48" spans="1:5"/>
    <row r="49"/>
    <row r="50"/>
    <row r="51"/>
    <row r="52"/>
    <row r="53"/>
    <row r="54"/>
  </sheetData>
  <sheetProtection algorithmName="SHA-512" hashValue="sw71c7kywCE1PvR2cIYQHTT1QzYizohhJJbNWBlqzbJqBB5kp83X1q73+WhZZRKaZyOU/96PJ/De3TXAhw545A==" saltValue="9Y1k6hoxwe+sEvp97Rjx0w==" spinCount="100000" sheet="1" objects="1" scenarios="1"/>
  <mergeCells count="5">
    <mergeCell ref="B34:D35"/>
    <mergeCell ref="B1:D1"/>
    <mergeCell ref="B2:D2"/>
    <mergeCell ref="B3:D3"/>
    <mergeCell ref="B4:D4"/>
  </mergeCells>
  <phoneticPr fontId="21" type="noConversion"/>
  <pageMargins left="0.74803149606299213" right="0.78740157480314965" top="0.9055118110236221" bottom="0.98425196850393704" header="0" footer="0"/>
  <pageSetup scale="82" orientation="portrait" r:id="rId1"/>
  <headerFooter alignWithMargins="0"/>
  <ignoredErrors>
    <ignoredError sqref="B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election activeCell="I8" sqref="I8"/>
    </sheetView>
  </sheetViews>
  <sheetFormatPr baseColWidth="10" defaultColWidth="0" defaultRowHeight="15"/>
  <cols>
    <col min="1" max="1" width="1.375" style="22" customWidth="1"/>
    <col min="2" max="2" width="28.25" style="22" customWidth="1"/>
    <col min="3" max="3" width="16.125" style="22" customWidth="1"/>
    <col min="4" max="5" width="14.625" style="22" customWidth="1"/>
    <col min="6" max="6" width="14.75" style="22" customWidth="1"/>
    <col min="7" max="7" width="11.375" style="22" bestFit="1" customWidth="1"/>
    <col min="8" max="8" width="12" style="22" bestFit="1" customWidth="1"/>
    <col min="9" max="9" width="15.25" style="22" customWidth="1"/>
    <col min="10" max="10" width="1.875" style="22" customWidth="1"/>
    <col min="11" max="16384" width="13" style="22" hidden="1"/>
  </cols>
  <sheetData>
    <row r="1" spans="1:10" ht="15.75">
      <c r="A1" s="60"/>
      <c r="B1" s="272" t="str">
        <f>+SPB!E8</f>
        <v>Nombre del Sujeto Privado Beneficiario</v>
      </c>
      <c r="C1" s="272"/>
      <c r="D1" s="272"/>
      <c r="E1" s="272"/>
      <c r="F1" s="272"/>
      <c r="G1" s="272"/>
      <c r="H1" s="272"/>
      <c r="I1" s="272"/>
      <c r="J1" s="60"/>
    </row>
    <row r="2" spans="1:10" ht="45.75" customHeight="1">
      <c r="A2" s="60"/>
      <c r="B2" s="273" t="s">
        <v>54</v>
      </c>
      <c r="C2" s="273"/>
      <c r="D2" s="273"/>
      <c r="E2" s="273"/>
      <c r="F2" s="273"/>
      <c r="G2" s="273"/>
      <c r="H2" s="274"/>
      <c r="I2" s="274"/>
      <c r="J2" s="60"/>
    </row>
    <row r="3" spans="1:10">
      <c r="A3" s="60"/>
      <c r="B3" s="275"/>
      <c r="C3" s="275"/>
      <c r="D3" s="275"/>
      <c r="E3" s="275"/>
      <c r="F3" s="275"/>
      <c r="G3" s="275"/>
      <c r="H3" s="275"/>
      <c r="I3" s="275"/>
      <c r="J3" s="60"/>
    </row>
    <row r="4" spans="1:10" ht="15.75">
      <c r="A4" s="60"/>
      <c r="B4" s="276" t="str">
        <f>+SPB!B4</f>
        <v>Período del: __________________ al  _____________________ de 20____</v>
      </c>
      <c r="C4" s="276"/>
      <c r="D4" s="276"/>
      <c r="E4" s="276"/>
      <c r="F4" s="276"/>
      <c r="G4" s="276"/>
      <c r="H4" s="276"/>
      <c r="I4" s="276"/>
      <c r="J4" s="60"/>
    </row>
    <row r="5" spans="1:10">
      <c r="A5" s="60"/>
      <c r="B5" s="60"/>
      <c r="C5" s="60"/>
      <c r="D5" s="60"/>
      <c r="E5" s="60"/>
      <c r="F5" s="60"/>
      <c r="G5" s="60"/>
      <c r="H5" s="60"/>
      <c r="I5" s="60"/>
      <c r="J5" s="60"/>
    </row>
    <row r="6" spans="1:10" ht="15.75" thickBot="1">
      <c r="A6" s="60"/>
      <c r="B6" s="60"/>
      <c r="C6" s="60"/>
      <c r="D6" s="60"/>
      <c r="E6" s="60"/>
      <c r="F6" s="60"/>
      <c r="G6" s="60"/>
      <c r="H6" s="60"/>
      <c r="I6" s="60"/>
      <c r="J6" s="60"/>
    </row>
    <row r="7" spans="1:10" s="66" customFormat="1" ht="48.75" thickTop="1" thickBot="1">
      <c r="A7" s="65"/>
      <c r="B7" s="67" t="s">
        <v>50</v>
      </c>
      <c r="C7" s="68" t="s">
        <v>47</v>
      </c>
      <c r="D7" s="68" t="s">
        <v>48</v>
      </c>
      <c r="E7" s="68" t="s">
        <v>85</v>
      </c>
      <c r="F7" s="68" t="s">
        <v>83</v>
      </c>
      <c r="G7" s="68" t="s">
        <v>55</v>
      </c>
      <c r="H7" s="69" t="s">
        <v>49</v>
      </c>
      <c r="I7" s="100" t="s">
        <v>84</v>
      </c>
      <c r="J7" s="65"/>
    </row>
    <row r="8" spans="1:10" ht="16.5" thickTop="1">
      <c r="A8" s="60"/>
      <c r="B8" s="81"/>
      <c r="C8" s="82"/>
      <c r="D8" s="82"/>
      <c r="E8" s="82"/>
      <c r="F8" s="82"/>
      <c r="G8" s="82"/>
      <c r="H8" s="83"/>
      <c r="I8" s="84"/>
      <c r="J8" s="60"/>
    </row>
    <row r="9" spans="1:10" ht="15.75">
      <c r="A9" s="60"/>
      <c r="B9" s="61"/>
      <c r="C9" s="63"/>
      <c r="D9" s="63"/>
      <c r="E9" s="63"/>
      <c r="F9" s="63"/>
      <c r="G9" s="63"/>
      <c r="H9" s="64"/>
      <c r="I9" s="85"/>
      <c r="J9" s="60"/>
    </row>
    <row r="10" spans="1:10">
      <c r="A10" s="60"/>
      <c r="B10" s="86"/>
      <c r="C10" s="87"/>
      <c r="D10" s="87"/>
      <c r="E10" s="87"/>
      <c r="F10" s="87"/>
      <c r="G10" s="87"/>
      <c r="H10" s="88"/>
      <c r="I10" s="89"/>
      <c r="J10" s="60"/>
    </row>
    <row r="11" spans="1:10" ht="15.75">
      <c r="A11" s="60"/>
      <c r="B11" s="61"/>
      <c r="C11" s="63"/>
      <c r="D11" s="63"/>
      <c r="E11" s="63"/>
      <c r="F11" s="63"/>
      <c r="G11" s="63"/>
      <c r="H11" s="64"/>
      <c r="I11" s="85"/>
      <c r="J11" s="60"/>
    </row>
    <row r="12" spans="1:10">
      <c r="A12" s="60"/>
      <c r="B12" s="90"/>
      <c r="C12" s="91"/>
      <c r="D12" s="91"/>
      <c r="E12" s="91"/>
      <c r="F12" s="91"/>
      <c r="G12" s="91"/>
      <c r="H12" s="88"/>
      <c r="I12" s="89"/>
      <c r="J12" s="60"/>
    </row>
    <row r="13" spans="1:10" ht="15.75">
      <c r="A13" s="60"/>
      <c r="B13" s="61"/>
      <c r="C13" s="63"/>
      <c r="D13" s="63"/>
      <c r="E13" s="63"/>
      <c r="F13" s="63"/>
      <c r="G13" s="63"/>
      <c r="H13" s="64"/>
      <c r="I13" s="85"/>
      <c r="J13" s="60"/>
    </row>
    <row r="14" spans="1:10" ht="15.75">
      <c r="A14" s="60"/>
      <c r="B14" s="61"/>
      <c r="C14" s="63"/>
      <c r="D14" s="63"/>
      <c r="E14" s="63"/>
      <c r="F14" s="63"/>
      <c r="G14" s="63"/>
      <c r="H14" s="64"/>
      <c r="I14" s="85"/>
      <c r="J14" s="60"/>
    </row>
    <row r="15" spans="1:10">
      <c r="A15" s="60"/>
      <c r="B15" s="86"/>
      <c r="C15" s="87"/>
      <c r="D15" s="87"/>
      <c r="E15" s="87"/>
      <c r="F15" s="87"/>
      <c r="G15" s="87"/>
      <c r="H15" s="88"/>
      <c r="I15" s="89"/>
      <c r="J15" s="60"/>
    </row>
    <row r="16" spans="1:10" ht="15.75">
      <c r="A16" s="60"/>
      <c r="B16" s="61"/>
      <c r="C16" s="63"/>
      <c r="D16" s="63"/>
      <c r="E16" s="63"/>
      <c r="F16" s="63"/>
      <c r="G16" s="63"/>
      <c r="H16" s="64"/>
      <c r="I16" s="85"/>
      <c r="J16" s="60"/>
    </row>
    <row r="17" spans="1:10">
      <c r="A17" s="60"/>
      <c r="B17" s="86"/>
      <c r="C17" s="87"/>
      <c r="D17" s="87"/>
      <c r="E17" s="87"/>
      <c r="F17" s="87"/>
      <c r="G17" s="87"/>
      <c r="H17" s="88"/>
      <c r="I17" s="89"/>
      <c r="J17" s="60"/>
    </row>
    <row r="18" spans="1:10" ht="15.75">
      <c r="A18" s="60"/>
      <c r="B18" s="61"/>
      <c r="C18" s="63"/>
      <c r="D18" s="63"/>
      <c r="E18" s="63"/>
      <c r="F18" s="63"/>
      <c r="G18" s="63"/>
      <c r="H18" s="64"/>
      <c r="I18" s="85"/>
      <c r="J18" s="60"/>
    </row>
    <row r="19" spans="1:10">
      <c r="A19" s="60"/>
      <c r="B19" s="86"/>
      <c r="C19" s="87"/>
      <c r="D19" s="87"/>
      <c r="E19" s="87"/>
      <c r="F19" s="87"/>
      <c r="G19" s="87"/>
      <c r="H19" s="88"/>
      <c r="I19" s="89"/>
      <c r="J19" s="60"/>
    </row>
    <row r="20" spans="1:10" ht="15.75">
      <c r="A20" s="60"/>
      <c r="B20" s="61"/>
      <c r="C20" s="63"/>
      <c r="D20" s="63"/>
      <c r="E20" s="63"/>
      <c r="F20" s="63"/>
      <c r="G20" s="63"/>
      <c r="H20" s="64"/>
      <c r="I20" s="85"/>
      <c r="J20" s="60"/>
    </row>
    <row r="21" spans="1:10">
      <c r="A21" s="60"/>
      <c r="B21" s="86"/>
      <c r="C21" s="87"/>
      <c r="D21" s="87"/>
      <c r="E21" s="87"/>
      <c r="F21" s="87"/>
      <c r="G21" s="87"/>
      <c r="H21" s="88"/>
      <c r="I21" s="89"/>
      <c r="J21" s="60"/>
    </row>
    <row r="22" spans="1:10" ht="15.75">
      <c r="A22" s="60"/>
      <c r="B22" s="61"/>
      <c r="C22" s="63"/>
      <c r="D22" s="63"/>
      <c r="E22" s="63"/>
      <c r="F22" s="63"/>
      <c r="G22" s="63"/>
      <c r="H22" s="64"/>
      <c r="I22" s="85"/>
      <c r="J22" s="60"/>
    </row>
    <row r="23" spans="1:10">
      <c r="A23" s="60"/>
      <c r="B23" s="92"/>
      <c r="C23" s="93"/>
      <c r="D23" s="93"/>
      <c r="E23" s="93"/>
      <c r="F23" s="93"/>
      <c r="G23" s="93"/>
      <c r="H23" s="94"/>
      <c r="I23" s="85"/>
      <c r="J23" s="60"/>
    </row>
    <row r="24" spans="1:10" ht="15.75">
      <c r="A24" s="60"/>
      <c r="B24" s="61"/>
      <c r="C24" s="63"/>
      <c r="D24" s="63"/>
      <c r="E24" s="63"/>
      <c r="F24" s="63"/>
      <c r="G24" s="63"/>
      <c r="H24" s="64"/>
      <c r="I24" s="85"/>
      <c r="J24" s="60"/>
    </row>
    <row r="25" spans="1:10" ht="15.75" thickBot="1">
      <c r="A25" s="60"/>
      <c r="B25" s="95"/>
      <c r="C25" s="96"/>
      <c r="D25" s="96"/>
      <c r="E25" s="96"/>
      <c r="F25" s="96"/>
      <c r="G25" s="96"/>
      <c r="H25" s="97"/>
      <c r="I25" s="98"/>
      <c r="J25" s="60"/>
    </row>
    <row r="26" spans="1:10" ht="16.5" thickTop="1">
      <c r="A26" s="60"/>
      <c r="B26" s="70" t="s">
        <v>51</v>
      </c>
      <c r="C26" s="70"/>
      <c r="E26" s="99" t="s">
        <v>82</v>
      </c>
      <c r="F26" s="71">
        <f>SUM(F8:F25)</f>
        <v>0</v>
      </c>
      <c r="G26" s="70"/>
      <c r="H26" s="71"/>
      <c r="I26" s="71"/>
      <c r="J26" s="60"/>
    </row>
    <row r="27" spans="1:10">
      <c r="A27" s="60"/>
      <c r="B27" s="60"/>
      <c r="C27" s="60"/>
      <c r="D27" s="60"/>
      <c r="E27" s="60"/>
      <c r="F27" s="60"/>
      <c r="G27" s="60"/>
      <c r="H27" s="60"/>
      <c r="I27" s="60"/>
      <c r="J27" s="60"/>
    </row>
    <row r="28" spans="1:10">
      <c r="A28" s="60"/>
      <c r="B28" s="62"/>
      <c r="C28" s="62"/>
      <c r="D28" s="62"/>
      <c r="E28" s="62"/>
      <c r="F28" s="62"/>
      <c r="G28" s="62"/>
      <c r="H28" s="62"/>
      <c r="I28" s="62"/>
      <c r="J28" s="60"/>
    </row>
    <row r="30" spans="1:10">
      <c r="H30" s="270"/>
      <c r="I30" s="270"/>
    </row>
    <row r="31" spans="1:10">
      <c r="H31" s="271" t="s">
        <v>30</v>
      </c>
      <c r="I31" s="271"/>
    </row>
  </sheetData>
  <mergeCells count="6">
    <mergeCell ref="H30:I30"/>
    <mergeCell ref="H31:I31"/>
    <mergeCell ref="B1:I1"/>
    <mergeCell ref="B2:I2"/>
    <mergeCell ref="B3:I3"/>
    <mergeCell ref="B4:I4"/>
  </mergeCells>
  <phoneticPr fontId="21" type="noConversion"/>
  <printOptions horizontalCentered="1"/>
  <pageMargins left="0.49" right="0.23622047244094491" top="0.39370078740157483" bottom="0.35433070866141736" header="0" footer="0"/>
  <pageSetup scale="95" orientation="landscape" r:id="rId1"/>
  <headerFooter alignWithMargins="0"/>
  <ignoredErrors>
    <ignoredError sqref="B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Normal="100" workbookViewId="0">
      <selection activeCell="B7" sqref="B7:E7"/>
    </sheetView>
  </sheetViews>
  <sheetFormatPr baseColWidth="10" defaultColWidth="11" defaultRowHeight="15.75" zeroHeight="1"/>
  <cols>
    <col min="1" max="1" width="42.375" style="72" customWidth="1"/>
    <col min="2" max="2" width="14.625" style="72" customWidth="1"/>
    <col min="3" max="3" width="15.875" style="72" customWidth="1"/>
    <col min="4" max="5" width="20.75" style="72" customWidth="1"/>
    <col min="6" max="256" width="0" style="72" hidden="1" customWidth="1"/>
    <col min="257" max="16384" width="11" style="72"/>
  </cols>
  <sheetData>
    <row r="1" spans="1:5">
      <c r="A1" s="287" t="s">
        <v>119</v>
      </c>
      <c r="B1" s="288"/>
      <c r="C1" s="288"/>
      <c r="D1" s="288"/>
      <c r="E1" s="289"/>
    </row>
    <row r="2" spans="1:5">
      <c r="A2" s="294" t="str">
        <f>+SPB!E8</f>
        <v>Nombre del Sujeto Privado Beneficiario</v>
      </c>
      <c r="B2" s="295"/>
      <c r="C2" s="295"/>
      <c r="D2" s="295"/>
      <c r="E2" s="296"/>
    </row>
    <row r="3" spans="1:5">
      <c r="A3" s="294"/>
      <c r="B3" s="295"/>
      <c r="C3" s="295"/>
      <c r="D3" s="295"/>
      <c r="E3" s="296"/>
    </row>
    <row r="4" spans="1:5">
      <c r="A4" s="294"/>
      <c r="B4" s="295"/>
      <c r="C4" s="295"/>
      <c r="D4" s="295"/>
      <c r="E4" s="296"/>
    </row>
    <row r="5" spans="1:5">
      <c r="A5" s="139" t="s">
        <v>120</v>
      </c>
      <c r="B5" s="297" t="str">
        <f>+SPB!E10</f>
        <v>Nombre del Programa</v>
      </c>
      <c r="C5" s="297"/>
      <c r="D5" s="297"/>
      <c r="E5" s="298"/>
    </row>
    <row r="6" spans="1:5">
      <c r="A6" s="294"/>
      <c r="B6" s="295"/>
      <c r="C6" s="295"/>
      <c r="D6" s="295"/>
      <c r="E6" s="296"/>
    </row>
    <row r="7" spans="1:5">
      <c r="A7" s="139" t="s">
        <v>128</v>
      </c>
      <c r="B7" s="299" t="s">
        <v>121</v>
      </c>
      <c r="C7" s="299"/>
      <c r="D7" s="299"/>
      <c r="E7" s="300"/>
    </row>
    <row r="8" spans="1:5">
      <c r="A8" s="294"/>
      <c r="B8" s="295"/>
      <c r="C8" s="295"/>
      <c r="D8" s="295"/>
      <c r="E8" s="296"/>
    </row>
    <row r="9" spans="1:5">
      <c r="A9" s="294" t="s">
        <v>127</v>
      </c>
      <c r="B9" s="295"/>
      <c r="C9" s="295"/>
      <c r="D9" s="295"/>
      <c r="E9" s="296"/>
    </row>
    <row r="10" spans="1:5">
      <c r="A10" s="294"/>
      <c r="B10" s="295"/>
      <c r="C10" s="295"/>
      <c r="D10" s="295"/>
      <c r="E10" s="296"/>
    </row>
    <row r="11" spans="1:5">
      <c r="A11" s="290"/>
      <c r="B11" s="291"/>
      <c r="C11" s="291"/>
      <c r="D11" s="291"/>
      <c r="E11" s="292"/>
    </row>
    <row r="12" spans="1:5">
      <c r="A12" s="286" t="s">
        <v>122</v>
      </c>
      <c r="B12" s="286"/>
      <c r="C12" s="286"/>
      <c r="D12" s="286"/>
      <c r="E12" s="108"/>
    </row>
    <row r="13" spans="1:5">
      <c r="A13" s="287"/>
      <c r="B13" s="288"/>
      <c r="C13" s="288"/>
      <c r="D13" s="288"/>
      <c r="E13" s="289"/>
    </row>
    <row r="14" spans="1:5">
      <c r="A14" s="286" t="s">
        <v>123</v>
      </c>
      <c r="B14" s="286"/>
      <c r="C14" s="286"/>
      <c r="D14" s="109"/>
      <c r="E14" s="110"/>
    </row>
    <row r="15" spans="1:5">
      <c r="A15" s="294"/>
      <c r="B15" s="295"/>
      <c r="C15" s="295"/>
      <c r="D15" s="295"/>
      <c r="E15" s="296"/>
    </row>
    <row r="16" spans="1:5">
      <c r="A16" s="294"/>
      <c r="B16" s="295"/>
      <c r="C16" s="295"/>
      <c r="D16" s="295"/>
      <c r="E16" s="296"/>
    </row>
    <row r="17" spans="1:5">
      <c r="A17" s="280" t="s">
        <v>129</v>
      </c>
      <c r="B17" s="281"/>
      <c r="C17" s="281"/>
      <c r="D17" s="281"/>
      <c r="E17" s="282"/>
    </row>
    <row r="18" spans="1:5">
      <c r="A18" s="111"/>
      <c r="B18" s="112"/>
      <c r="C18" s="112"/>
      <c r="D18" s="113"/>
      <c r="E18" s="114"/>
    </row>
    <row r="19" spans="1:5" ht="31.5">
      <c r="A19" s="115" t="s">
        <v>124</v>
      </c>
      <c r="B19" s="116" t="s">
        <v>11</v>
      </c>
      <c r="C19" s="127" t="s">
        <v>131</v>
      </c>
      <c r="D19" s="116" t="s">
        <v>109</v>
      </c>
      <c r="E19" s="117"/>
    </row>
    <row r="20" spans="1:5">
      <c r="A20" s="118"/>
      <c r="B20" s="119"/>
      <c r="C20" s="120"/>
      <c r="D20" s="121"/>
      <c r="E20" s="117"/>
    </row>
    <row r="21" spans="1:5">
      <c r="A21" s="118"/>
      <c r="B21" s="119"/>
      <c r="C21" s="120"/>
      <c r="D21" s="121"/>
      <c r="E21" s="117"/>
    </row>
    <row r="22" spans="1:5">
      <c r="A22" s="118"/>
      <c r="B22" s="119"/>
      <c r="C22" s="120"/>
      <c r="D22" s="121"/>
      <c r="E22" s="117"/>
    </row>
    <row r="23" spans="1:5">
      <c r="A23" s="118"/>
      <c r="B23" s="119"/>
      <c r="C23" s="120"/>
      <c r="D23" s="121"/>
      <c r="E23" s="122"/>
    </row>
    <row r="24" spans="1:5">
      <c r="A24" s="118"/>
      <c r="B24" s="119"/>
      <c r="C24" s="120"/>
      <c r="D24" s="121"/>
      <c r="E24" s="122"/>
    </row>
    <row r="25" spans="1:5">
      <c r="A25" s="283" t="s">
        <v>111</v>
      </c>
      <c r="B25" s="284"/>
      <c r="C25" s="285"/>
      <c r="D25" s="123">
        <f>SUM(D20:D24)</f>
        <v>0</v>
      </c>
      <c r="E25" s="114"/>
    </row>
    <row r="26" spans="1:5">
      <c r="A26" s="124"/>
      <c r="B26" s="125"/>
      <c r="C26" s="126"/>
      <c r="D26" s="113"/>
      <c r="E26" s="114"/>
    </row>
    <row r="27" spans="1:5">
      <c r="A27" s="286" t="s">
        <v>130</v>
      </c>
      <c r="B27" s="286"/>
      <c r="C27" s="286"/>
      <c r="D27" s="286"/>
      <c r="E27" s="108">
        <f>D25</f>
        <v>0</v>
      </c>
    </row>
    <row r="28" spans="1:5">
      <c r="A28" s="287"/>
      <c r="B28" s="288"/>
      <c r="C28" s="288"/>
      <c r="D28" s="288"/>
      <c r="E28" s="289"/>
    </row>
    <row r="29" spans="1:5">
      <c r="A29" s="290"/>
      <c r="B29" s="291"/>
      <c r="C29" s="291"/>
      <c r="D29" s="291"/>
      <c r="E29" s="292"/>
    </row>
    <row r="30" spans="1:5">
      <c r="A30" s="280" t="s">
        <v>134</v>
      </c>
      <c r="B30" s="281"/>
      <c r="C30" s="281"/>
      <c r="D30" s="281"/>
      <c r="E30" s="282"/>
    </row>
    <row r="31" spans="1:5">
      <c r="A31" s="111"/>
      <c r="B31" s="112"/>
      <c r="C31" s="112"/>
      <c r="D31" s="113"/>
      <c r="E31" s="114"/>
    </row>
    <row r="32" spans="1:5">
      <c r="A32" s="115" t="s">
        <v>124</v>
      </c>
      <c r="B32" s="116" t="s">
        <v>11</v>
      </c>
      <c r="C32" s="116" t="s">
        <v>132</v>
      </c>
      <c r="D32" s="116" t="s">
        <v>109</v>
      </c>
      <c r="E32" s="117"/>
    </row>
    <row r="33" spans="1:5">
      <c r="A33" s="118"/>
      <c r="B33" s="119"/>
      <c r="C33" s="120"/>
      <c r="D33" s="121"/>
      <c r="E33" s="117"/>
    </row>
    <row r="34" spans="1:5">
      <c r="A34" s="118"/>
      <c r="B34" s="119"/>
      <c r="C34" s="120"/>
      <c r="D34" s="121"/>
      <c r="E34" s="117"/>
    </row>
    <row r="35" spans="1:5">
      <c r="A35" s="118"/>
      <c r="B35" s="119"/>
      <c r="C35" s="120"/>
      <c r="D35" s="121"/>
      <c r="E35" s="117"/>
    </row>
    <row r="36" spans="1:5">
      <c r="A36" s="118"/>
      <c r="B36" s="119"/>
      <c r="C36" s="120"/>
      <c r="D36" s="121"/>
      <c r="E36" s="122"/>
    </row>
    <row r="37" spans="1:5">
      <c r="A37" s="118"/>
      <c r="B37" s="119"/>
      <c r="C37" s="120"/>
      <c r="D37" s="121"/>
      <c r="E37" s="122"/>
    </row>
    <row r="38" spans="1:5">
      <c r="A38" s="283" t="s">
        <v>111</v>
      </c>
      <c r="B38" s="284"/>
      <c r="C38" s="285"/>
      <c r="D38" s="123">
        <f>SUM(D33:D37)</f>
        <v>0</v>
      </c>
      <c r="E38" s="114"/>
    </row>
    <row r="39" spans="1:5">
      <c r="A39" s="128"/>
      <c r="B39" s="129"/>
      <c r="C39" s="129"/>
      <c r="D39" s="129"/>
      <c r="E39" s="130"/>
    </row>
    <row r="40" spans="1:5">
      <c r="A40" s="286" t="s">
        <v>133</v>
      </c>
      <c r="B40" s="286"/>
      <c r="C40" s="286"/>
      <c r="D40" s="286"/>
      <c r="E40" s="108">
        <f>D38</f>
        <v>0</v>
      </c>
    </row>
    <row r="41" spans="1:5">
      <c r="A41" s="128"/>
      <c r="B41" s="129"/>
      <c r="C41" s="129"/>
      <c r="D41" s="129"/>
      <c r="E41" s="130"/>
    </row>
    <row r="42" spans="1:5">
      <c r="A42" s="131"/>
      <c r="B42" s="132"/>
      <c r="C42" s="132"/>
      <c r="D42" s="132"/>
      <c r="E42" s="133"/>
    </row>
    <row r="43" spans="1:5">
      <c r="A43" s="286" t="s">
        <v>110</v>
      </c>
      <c r="B43" s="286"/>
      <c r="C43" s="286"/>
      <c r="D43" s="108">
        <f>D14</f>
        <v>0</v>
      </c>
      <c r="E43" s="108">
        <f>E12-E27-E40</f>
        <v>0</v>
      </c>
    </row>
    <row r="44" spans="1:5">
      <c r="A44" s="287"/>
      <c r="B44" s="288"/>
      <c r="C44" s="288"/>
      <c r="D44" s="288"/>
      <c r="E44" s="289"/>
    </row>
    <row r="45" spans="1:5">
      <c r="A45" s="290"/>
      <c r="B45" s="291"/>
      <c r="C45" s="291"/>
      <c r="D45" s="291"/>
      <c r="E45" s="292"/>
    </row>
    <row r="46" spans="1:5">
      <c r="A46" s="286" t="s">
        <v>125</v>
      </c>
      <c r="B46" s="286"/>
      <c r="C46" s="286"/>
      <c r="D46" s="293">
        <f>D43</f>
        <v>0</v>
      </c>
      <c r="E46" s="293">
        <f>E43</f>
        <v>0</v>
      </c>
    </row>
    <row r="47" spans="1:5">
      <c r="A47" s="286"/>
      <c r="B47" s="286"/>
      <c r="C47" s="286"/>
      <c r="D47" s="293"/>
      <c r="E47" s="293"/>
    </row>
    <row r="48" spans="1:5">
      <c r="A48" s="277"/>
      <c r="B48" s="277"/>
      <c r="C48" s="277"/>
      <c r="D48" s="277"/>
      <c r="E48" s="277"/>
    </row>
    <row r="49" spans="1:5">
      <c r="A49" s="278"/>
      <c r="B49" s="278"/>
      <c r="C49" s="278"/>
      <c r="D49" s="278"/>
      <c r="E49" s="278"/>
    </row>
    <row r="50" spans="1:5">
      <c r="A50" s="278"/>
      <c r="B50" s="278"/>
      <c r="C50" s="278"/>
      <c r="D50" s="278"/>
      <c r="E50" s="278"/>
    </row>
    <row r="51" spans="1:5">
      <c r="A51" s="278"/>
      <c r="B51" s="278"/>
      <c r="C51" s="278"/>
      <c r="D51" s="278"/>
      <c r="E51" s="278"/>
    </row>
    <row r="52" spans="1:5">
      <c r="A52" s="278"/>
      <c r="B52" s="278"/>
      <c r="C52" s="278"/>
      <c r="D52" s="278"/>
      <c r="E52" s="278"/>
    </row>
    <row r="53" spans="1:5">
      <c r="A53" s="279" t="s">
        <v>126</v>
      </c>
      <c r="B53" s="279"/>
      <c r="C53" s="279"/>
      <c r="D53" s="279"/>
      <c r="E53" s="279"/>
    </row>
    <row r="54" spans="1:5">
      <c r="A54" s="279" t="s">
        <v>135</v>
      </c>
      <c r="B54" s="279"/>
      <c r="C54" s="279"/>
      <c r="D54" s="279"/>
      <c r="E54" s="279"/>
    </row>
    <row r="55" spans="1:5"/>
    <row r="56" spans="1:5"/>
    <row r="57" spans="1:5"/>
    <row r="58" spans="1:5"/>
    <row r="59" spans="1:5"/>
    <row r="60" spans="1:5"/>
  </sheetData>
  <mergeCells count="28">
    <mergeCell ref="A12:D12"/>
    <mergeCell ref="A1:E1"/>
    <mergeCell ref="A2:E2"/>
    <mergeCell ref="A3:E4"/>
    <mergeCell ref="A6:E6"/>
    <mergeCell ref="B5:E5"/>
    <mergeCell ref="B7:E7"/>
    <mergeCell ref="A8:E8"/>
    <mergeCell ref="A9:E9"/>
    <mergeCell ref="A10:E11"/>
    <mergeCell ref="A13:E13"/>
    <mergeCell ref="A14:C14"/>
    <mergeCell ref="A15:E16"/>
    <mergeCell ref="A17:E17"/>
    <mergeCell ref="A25:C25"/>
    <mergeCell ref="A27:D27"/>
    <mergeCell ref="A43:C43"/>
    <mergeCell ref="A44:E45"/>
    <mergeCell ref="A46:C47"/>
    <mergeCell ref="D46:D47"/>
    <mergeCell ref="E46:E47"/>
    <mergeCell ref="A28:E29"/>
    <mergeCell ref="A48:E52"/>
    <mergeCell ref="A53:E53"/>
    <mergeCell ref="A54:E54"/>
    <mergeCell ref="A30:E30"/>
    <mergeCell ref="A38:C38"/>
    <mergeCell ref="A40:D40"/>
  </mergeCells>
  <pageMargins left="0.7" right="0.7" top="0.75" bottom="0.75" header="0.3" footer="0.3"/>
  <pageSetup scale="74" orientation="portrait" verticalDpi="599"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3" sqref="B3"/>
    </sheetView>
  </sheetViews>
  <sheetFormatPr baseColWidth="10" defaultColWidth="0" defaultRowHeight="15.75" zeroHeight="1"/>
  <cols>
    <col min="1" max="1" width="2.875" bestFit="1" customWidth="1"/>
    <col min="2" max="2" width="49.125" bestFit="1" customWidth="1"/>
    <col min="3" max="3" width="0.625" customWidth="1"/>
    <col min="4" max="255" width="11" customWidth="1"/>
    <col min="256" max="256" width="20.875" customWidth="1"/>
  </cols>
  <sheetData>
    <row r="1" spans="1:3">
      <c r="A1" s="23" t="s">
        <v>22</v>
      </c>
      <c r="B1" s="23" t="s">
        <v>26</v>
      </c>
    </row>
    <row r="2" spans="1:3">
      <c r="A2" s="173" t="s">
        <v>385</v>
      </c>
      <c r="B2" s="146" t="s">
        <v>386</v>
      </c>
    </row>
    <row r="3" spans="1:3">
      <c r="A3" s="174">
        <v>1</v>
      </c>
      <c r="B3" s="146" t="s">
        <v>376</v>
      </c>
      <c r="C3">
        <v>1</v>
      </c>
    </row>
    <row r="4" spans="1:3">
      <c r="A4" s="174">
        <v>2</v>
      </c>
      <c r="B4" s="146" t="s">
        <v>377</v>
      </c>
      <c r="C4">
        <f>+C3+1</f>
        <v>2</v>
      </c>
    </row>
    <row r="5" spans="1:3">
      <c r="A5" s="174">
        <v>3</v>
      </c>
      <c r="B5" s="24" t="s">
        <v>23</v>
      </c>
      <c r="C5">
        <f t="shared" ref="C5:C12" si="0">+C4+1</f>
        <v>3</v>
      </c>
    </row>
    <row r="6" spans="1:3">
      <c r="A6" s="174">
        <v>4</v>
      </c>
      <c r="B6" s="24" t="s">
        <v>24</v>
      </c>
      <c r="C6">
        <f t="shared" si="0"/>
        <v>4</v>
      </c>
    </row>
    <row r="7" spans="1:3">
      <c r="A7" s="174">
        <v>5</v>
      </c>
      <c r="B7" s="24" t="s">
        <v>25</v>
      </c>
      <c r="C7">
        <f t="shared" si="0"/>
        <v>5</v>
      </c>
    </row>
    <row r="8" spans="1:3">
      <c r="A8" s="174">
        <v>6</v>
      </c>
      <c r="B8" s="146" t="s">
        <v>382</v>
      </c>
      <c r="C8">
        <f t="shared" si="0"/>
        <v>6</v>
      </c>
    </row>
    <row r="9" spans="1:3">
      <c r="A9" s="174">
        <v>7</v>
      </c>
      <c r="B9" s="146" t="s">
        <v>381</v>
      </c>
      <c r="C9">
        <f t="shared" si="0"/>
        <v>7</v>
      </c>
    </row>
    <row r="10" spans="1:3">
      <c r="A10" s="174">
        <v>8</v>
      </c>
      <c r="B10" s="146" t="s">
        <v>378</v>
      </c>
      <c r="C10">
        <f t="shared" si="0"/>
        <v>8</v>
      </c>
    </row>
    <row r="11" spans="1:3">
      <c r="A11" s="174">
        <v>9</v>
      </c>
      <c r="B11" s="146" t="s">
        <v>379</v>
      </c>
      <c r="C11">
        <f t="shared" si="0"/>
        <v>9</v>
      </c>
    </row>
    <row r="12" spans="1:3">
      <c r="A12" s="174">
        <v>10</v>
      </c>
      <c r="B12" s="146" t="s">
        <v>20</v>
      </c>
      <c r="C12">
        <f t="shared" si="0"/>
        <v>10</v>
      </c>
    </row>
    <row r="13" spans="1:3">
      <c r="A13" s="174">
        <v>11</v>
      </c>
      <c r="B13" s="146" t="s">
        <v>380</v>
      </c>
      <c r="C13" t="e">
        <f>+#REF!+1</f>
        <v>#REF!</v>
      </c>
    </row>
    <row r="14" spans="1:3"/>
  </sheetData>
  <phoneticPr fontId="21" type="noConversion"/>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91</vt:i4>
      </vt:variant>
    </vt:vector>
  </HeadingPairs>
  <TitlesOfParts>
    <vt:vector size="101" baseType="lpstr">
      <vt:lpstr>PANI</vt:lpstr>
      <vt:lpstr>Información</vt:lpstr>
      <vt:lpstr>SPB</vt:lpstr>
      <vt:lpstr>Reporte Personal</vt:lpstr>
      <vt:lpstr>Reporte Ingresos-Egresos</vt:lpstr>
      <vt:lpstr>Reporte Áreas</vt:lpstr>
      <vt:lpstr>Equipo y Mobiliario</vt:lpstr>
      <vt:lpstr>Machote Conciliación</vt:lpstr>
      <vt:lpstr>AREAS</vt:lpstr>
      <vt:lpstr>Clasificador Gasto</vt:lpstr>
      <vt:lpstr>'Clasificador Gasto'!_0.01.01_Sueldos_para_cargos_fijos</vt:lpstr>
      <vt:lpstr>'Clasificador Gasto'!_0.01.02_Jornales</vt:lpstr>
      <vt:lpstr>'Clasificador Gasto'!_0.01.03___Servicios_especiales</vt:lpstr>
      <vt:lpstr>'Clasificador Gasto'!_0.02.01_Tiempo_extraordinario</vt:lpstr>
      <vt:lpstr>'Clasificador Gasto'!_0.03.03____Decimotercer_mes</vt:lpstr>
      <vt:lpstr>'Clasificador Gasto'!_0.04.02__</vt:lpstr>
      <vt:lpstr>'Clasificador Gasto'!_0.04.03________Contribución_Patrona</vt:lpstr>
      <vt:lpstr>'Clasificador Gasto'!_0.04.04_____Contribución_Patronal_a</vt:lpstr>
      <vt:lpstr>'Clasificador Gasto'!_0.04.05____Contribución_Patronal_al</vt:lpstr>
      <vt:lpstr>'Clasificador Gasto'!_0.05.01___Contribución_Patronal_al_</vt:lpstr>
      <vt:lpstr>'Clasificador Gasto'!_0.05.02__</vt:lpstr>
      <vt:lpstr>'Clasificador Gasto'!_0.05.03____Aporte_Patronal_al_Fondo</vt:lpstr>
      <vt:lpstr>'Clasificador Gasto'!_1.01.03____Alquiler_de_equipo_de_có</vt:lpstr>
      <vt:lpstr>'Clasificador Gasto'!_1.01.04___Alquiler_y_derechos_para_</vt:lpstr>
      <vt:lpstr>'Clasificador Gasto'!_1.02.01___Servicio_de_agua_y_alcant</vt:lpstr>
      <vt:lpstr>'Clasificador Gasto'!_1.02.02__</vt:lpstr>
      <vt:lpstr>'Clasificador Gasto'!_1.02.03____Servicio_de_correo</vt:lpstr>
      <vt:lpstr>'Clasificador Gasto'!_1.02.04____Servicio_de_telecomunica</vt:lpstr>
      <vt:lpstr>'Clasificador Gasto'!_1.02.99___Otros_servicios_básicos</vt:lpstr>
      <vt:lpstr>'Clasificador Gasto'!_1.03.06___Comisiones_y_gastos_por_s</vt:lpstr>
      <vt:lpstr>'Clasificador Gasto'!_1.04.01___Servicios_médicos_y_de_la</vt:lpstr>
      <vt:lpstr>'Clasificador Gasto'!_1.04.03___Servicios_de_ingeniería</vt:lpstr>
      <vt:lpstr>'Clasificador Gasto'!_1.04.04___Servicios_en_ciencias_eco</vt:lpstr>
      <vt:lpstr>'Clasificador Gasto'!_1.08.03_____Mantenimiento_de_instal</vt:lpstr>
      <vt:lpstr>'Clasificador Gasto'!_1.08.04___Mantenimiento_y_reparació</vt:lpstr>
      <vt:lpstr>'Clasificador Gasto'!_1.08.05___Mantenimiento_y_reparació</vt:lpstr>
      <vt:lpstr>'Clasificador Gasto'!_1.08.06_____Mantenimiento_y_reparac</vt:lpstr>
      <vt:lpstr>'Clasificador Gasto'!_1.08.07___Mantenimiento_y_reparació</vt:lpstr>
      <vt:lpstr>'Clasificador Gasto'!_1.08.08___Mantenimiento_y_reparació</vt:lpstr>
      <vt:lpstr>'Clasificador Gasto'!_1.08.99___Mantenimiento_y_reparació</vt:lpstr>
      <vt:lpstr>'Clasificador Gasto'!_1.09.02___Impuestos_sobre_bienes_in_1</vt:lpstr>
      <vt:lpstr>'Clasificador Gasto'!_1.09.99__</vt:lpstr>
      <vt:lpstr>'Clasificador Gasto'!_1.99.05_____Deducibles</vt:lpstr>
      <vt:lpstr>'Clasificador Gasto'!_1.99.99_____Otros_servicios_no_espe</vt:lpstr>
      <vt:lpstr>'Clasificador Gasto'!_2.01.01______Combustibles_y_lubrica_1</vt:lpstr>
      <vt:lpstr>'Clasificador Gasto'!_2.01.03_____Productos_veterinarios</vt:lpstr>
      <vt:lpstr>'Clasificador Gasto'!_2.01.99_____Otros_productos_químico</vt:lpstr>
      <vt:lpstr>'Clasificador Gasto'!_2.02.02___Productos_agroforestales</vt:lpstr>
      <vt:lpstr>'Clasificador Gasto'!_2.02.03__</vt:lpstr>
      <vt:lpstr>'Clasificador Gasto'!_2.02.04___Alimentos_para_animales_2</vt:lpstr>
      <vt:lpstr>'Clasificador Gasto'!_2.03.01______Materiales_y_productos_1</vt:lpstr>
      <vt:lpstr>'Clasificador Gasto'!_2.03.02______Materiales_y_productos_1</vt:lpstr>
      <vt:lpstr>'Clasificador Gasto'!_2.03.03__</vt:lpstr>
      <vt:lpstr>'Clasificador Gasto'!_2.03.04__</vt:lpstr>
      <vt:lpstr>'Clasificador Gasto'!_2.03.05_______Materiales_y_producto_1</vt:lpstr>
      <vt:lpstr>'Clasificador Gasto'!_2.03.06_____Materiales_y_productos_</vt:lpstr>
      <vt:lpstr>'Clasificador Gasto'!_2.03.99______Otros_materiales_y_pro_1</vt:lpstr>
      <vt:lpstr>'Clasificador Gasto'!_2.04.02______Repuestos_y_accesorios_2</vt:lpstr>
      <vt:lpstr>'Clasificador Gasto'!_2.99.01__</vt:lpstr>
      <vt:lpstr>'Clasificador Gasto'!_2.99.02__</vt:lpstr>
      <vt:lpstr>'Clasificador Gasto'!_2.99.03__</vt:lpstr>
      <vt:lpstr>'Clasificador Gasto'!_2.99.04_____Textiles_y_vestuario</vt:lpstr>
      <vt:lpstr>'Clasificador Gasto'!_2.99.05____Útiles_y_materiales_de_l</vt:lpstr>
      <vt:lpstr>'Clasificador Gasto'!_2.99.06__</vt:lpstr>
      <vt:lpstr>'Clasificador Gasto'!_2.99.99__</vt:lpstr>
      <vt:lpstr>'Clasificador Gasto'!_5.01.01__</vt:lpstr>
      <vt:lpstr>'Clasificador Gasto'!_5.01.02___Equipo_de_transporte</vt:lpstr>
      <vt:lpstr>'Clasificador Gasto'!_5.01.04___Equipo_y_mobiliario_de_of_1</vt:lpstr>
      <vt:lpstr>'Clasificador Gasto'!_5.01.05__</vt:lpstr>
      <vt:lpstr>'Clasificador Gasto'!_5.01.06__</vt:lpstr>
      <vt:lpstr>'Clasificador Gasto'!_5.01.99__</vt:lpstr>
      <vt:lpstr>'Clasificador Gasto'!_5.02.01___Edificios</vt:lpstr>
      <vt:lpstr>'Clasificador Gasto'!_5.02.02__</vt:lpstr>
      <vt:lpstr>'Clasificador Gasto'!_5.02.06__</vt:lpstr>
      <vt:lpstr>'Clasificador Gasto'!_5.02.07__</vt:lpstr>
      <vt:lpstr>'Clasificador Gasto'!_5.02.99__</vt:lpstr>
      <vt:lpstr>'Clasificador Gasto'!_5.03.01__</vt:lpstr>
      <vt:lpstr>'Clasificador Gasto'!_5.03.02__</vt:lpstr>
      <vt:lpstr>'Clasificador Gasto'!_5.03.99__</vt:lpstr>
      <vt:lpstr>'Clasificador Gasto'!_5.99.01___1</vt:lpstr>
      <vt:lpstr>'Clasificador Gasto'!_5.99.03__</vt:lpstr>
      <vt:lpstr>'Clasificador Gasto'!_5.99.99__</vt:lpstr>
      <vt:lpstr>'Clasificador Gasto'!_6.01.08__</vt:lpstr>
      <vt:lpstr>'Clasificador Gasto'!_Contribución_Patronal_al</vt:lpstr>
      <vt:lpstr>'Clasificador Gasto'!_Gastos_de_representación_institucio</vt:lpstr>
      <vt:lpstr>'Clasificador Gasto'!_Hlt506345937</vt:lpstr>
      <vt:lpstr>'Clasificador Gasto'!_Hlt506346017</vt:lpstr>
      <vt:lpstr>'Clasificador Gasto'!_Hlt506354960</vt:lpstr>
      <vt:lpstr>'Clasificador Gasto'!_Hlt506355826</vt:lpstr>
      <vt:lpstr>'Clasificador Gasto'!_Hlt506362694</vt:lpstr>
      <vt:lpstr>'Clasificador Gasto'!_Hlt506365486</vt:lpstr>
      <vt:lpstr>'Clasificador Gasto'!_Hlt506692173</vt:lpstr>
      <vt:lpstr>'Clasificador Gasto'!_Hlt506700403</vt:lpstr>
      <vt:lpstr>'Clasificador Gasto'!_Hlt507327890</vt:lpstr>
      <vt:lpstr>'Clasificador Gasto'!_Hlt57101062</vt:lpstr>
      <vt:lpstr>'Clasificador Gasto'!_Servicios_de_desarrollo_de_sistemas</vt:lpstr>
      <vt:lpstr>Información!Área_de_impresión</vt:lpstr>
      <vt:lpstr>'Reporte Ingresos-Egresos'!Área_de_impresión</vt:lpstr>
      <vt:lpstr>SPB!Área_de_impresión</vt:lpstr>
      <vt:lpstr>lista</vt:lpstr>
      <vt:lpstr>ObjetoGasto</vt:lpstr>
    </vt:vector>
  </TitlesOfParts>
  <Manager>Johnny Chacón Araya</Manager>
  <Company>PANI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dc:creator>
  <cp:lastModifiedBy>Oscar Luis Méndez Badilla</cp:lastModifiedBy>
  <cp:lastPrinted>2022-05-31T17:23:18Z</cp:lastPrinted>
  <dcterms:created xsi:type="dcterms:W3CDTF">2001-11-29T08:40:14Z</dcterms:created>
  <dcterms:modified xsi:type="dcterms:W3CDTF">2022-05-31T18:18:24Z</dcterms:modified>
</cp:coreProperties>
</file>